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9425" windowHeight="9060" activeTab="0"/>
  </bookViews>
  <sheets>
    <sheet name="슈팩2박 후B2 견적작성창" sheetId="1" r:id="rId1"/>
    <sheet name="봄&amp;가을&amp;연휴" sheetId="2" r:id="rId2"/>
    <sheet name="1박일정" sheetId="3" r:id="rId3"/>
  </sheets>
  <definedNames/>
  <calcPr fullCalcOnLoad="1"/>
</workbook>
</file>

<file path=xl/sharedStrings.xml><?xml version="1.0" encoding="utf-8"?>
<sst xmlns="http://schemas.openxmlformats.org/spreadsheetml/2006/main" count="1256" uniqueCount="414">
  <si>
    <t>→</t>
  </si>
  <si>
    <t>P/S</t>
  </si>
  <si>
    <t>도동항 도착!</t>
  </si>
  <si>
    <t>자유시간</t>
  </si>
  <si>
    <t>이후</t>
  </si>
  <si>
    <t>제2일</t>
  </si>
  <si>
    <t>울릉도</t>
  </si>
  <si>
    <t>wake up!</t>
  </si>
  <si>
    <t>생태체험여행</t>
  </si>
  <si>
    <t>대자연 생태 체험여행 출발[관광버스 A+B의 업그레이드 최대 내륙여행]</t>
  </si>
  <si>
    <t>일정 미리둘러보기</t>
  </si>
  <si>
    <t>[매니저동행]</t>
  </si>
  <si>
    <t>통구미 거북바위 기념촬영</t>
  </si>
  <si>
    <t>남양 사자바위와 구암 곰바위 아래 시루떡바위[영지버섯 바위]</t>
  </si>
  <si>
    <t>태하모노레일</t>
  </si>
  <si>
    <t>행</t>
  </si>
  <si>
    <t>체</t>
  </si>
  <si>
    <t>봄</t>
  </si>
  <si>
    <t>험</t>
  </si>
  <si>
    <t>여름</t>
  </si>
  <si>
    <t>여</t>
  </si>
  <si>
    <t>가을</t>
  </si>
  <si>
    <t>겨울</t>
  </si>
  <si>
    <t>내수전전망대</t>
  </si>
  <si>
    <t>봉래폭포</t>
  </si>
  <si>
    <t>봉래폭폭 자연 휴양림 산책 / 입장료 제공 = 매니저 동행! = 해설과 사진촬영!</t>
  </si>
  <si>
    <t>행남등대</t>
  </si>
  <si>
    <t xml:space="preserve">모든 일정은 울릉도 현지의 기상 또는 주말, 황금연휴, 성수기 선박운항 상황에 따라 변경되어 진행될 수 있습니다! </t>
  </si>
  <si>
    <t>나리분지</t>
  </si>
  <si>
    <t>체험여행</t>
  </si>
  <si>
    <t>울렁길트레킹</t>
  </si>
  <si>
    <t>http://cafe.naver.com/ullengdo/2926</t>
  </si>
  <si>
    <r>
      <t>기상과 더불어</t>
    </r>
    <r>
      <rPr>
        <b/>
        <sz val="10"/>
        <color indexed="8"/>
        <rFont val="굴림"/>
        <family val="3"/>
      </rPr>
      <t xml:space="preserve"> 조식제공</t>
    </r>
    <r>
      <rPr>
        <sz val="10"/>
        <color indexed="8"/>
        <rFont val="굴림"/>
        <family val="3"/>
      </rPr>
      <t>[홍합밥]</t>
    </r>
  </si>
  <si>
    <r>
      <t xml:space="preserve">기상과 더불어 속풀이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[오징어 내장탕 또는 정식]</t>
    </r>
  </si>
  <si>
    <t>죽도유람선</t>
  </si>
  <si>
    <t>태하모노레일 탑승과 태하등대[국내10대비경] - 환상의 오솔길 산책로와 전망!</t>
  </si>
  <si>
    <r>
      <t>P/S</t>
    </r>
    <r>
      <rPr>
        <sz val="10"/>
        <color indexed="8"/>
        <rFont val="굴림"/>
        <family val="3"/>
      </rPr>
      <t xml:space="preserve"> : 관광버스 A,B 코스의 보편적 내륙관광이 아닌 체험과 명소트레킹으로 환상의 자연을 만끽합니다 / 감동의 일정! </t>
    </r>
  </si>
  <si>
    <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</si>
  <si>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r>
      <t>[일 정 표]</t>
    </r>
    <r>
      <rPr>
        <sz val="10"/>
        <color indexed="56"/>
        <rFont val="굴림"/>
        <family val="3"/>
      </rPr>
      <t xml:space="preserve"> - </t>
    </r>
    <r>
      <rPr>
        <sz val="9"/>
        <color indexed="56"/>
        <rFont val="굴림"/>
        <family val="3"/>
      </rPr>
      <t>본 일정은</t>
    </r>
    <r>
      <rPr>
        <sz val="10"/>
        <color indexed="56"/>
        <rFont val="굴림"/>
        <family val="3"/>
      </rPr>
      <t xml:space="preserve"> </t>
    </r>
    <r>
      <rPr>
        <sz val="9"/>
        <color indexed="56"/>
        <rFont val="굴림"/>
        <family val="3"/>
      </rPr>
      <t>울릉도 평수기 선편 기본 운항시간으로 작성된 일정입니다. 여행 2~3일전 정확히 다시금 체크합니다</t>
    </r>
  </si>
  <si>
    <t>※ 아래 비용의 합계는 위[좌] 시기와 인원에 의한 비용으로 합산됩니다 합이 잘못 되었을 시 수정하여 다시 청구됩니다</t>
  </si>
  <si>
    <r>
      <rPr>
        <b/>
        <sz val="10"/>
        <color indexed="60"/>
        <rFont val="굴림"/>
        <family val="3"/>
      </rPr>
      <t>주의사항</t>
    </r>
    <r>
      <rPr>
        <sz val="10"/>
        <color indexed="19"/>
        <rFont val="굴림"/>
        <family val="3"/>
      </rPr>
      <t>-</t>
    </r>
    <r>
      <rPr>
        <sz val="10"/>
        <color indexed="56"/>
        <rFont val="굴림"/>
        <family val="3"/>
      </rPr>
      <t xml:space="preserve">봄, 가을 </t>
    </r>
    <r>
      <rPr>
        <sz val="10"/>
        <color indexed="56"/>
        <rFont val="굴림"/>
        <family val="3"/>
      </rPr>
      <t xml:space="preserve">주말, 황금연휴, 성수기의 운항시간은 변경되어 진행될 수 있습니다 / </t>
    </r>
    <r>
      <rPr>
        <b/>
        <sz val="10"/>
        <color indexed="60"/>
        <rFont val="굴림"/>
        <family val="3"/>
      </rPr>
      <t>반드시 참고하세요!</t>
    </r>
  </si>
  <si>
    <t>여        정</t>
  </si>
  <si>
    <t>고 객 명</t>
  </si>
  <si>
    <t>일 자</t>
  </si>
  <si>
    <t>지 역</t>
  </si>
  <si>
    <t>교 통</t>
  </si>
  <si>
    <t>시 간</t>
  </si>
  <si>
    <t>일정 진행 내용</t>
  </si>
  <si>
    <t>포 함 사 항</t>
  </si>
  <si>
    <t>연 락 처</t>
  </si>
  <si>
    <t>제1일</t>
  </si>
  <si>
    <t>후포항</t>
  </si>
  <si>
    <t>개별이동!</t>
  </si>
  <si>
    <t>상 품 명</t>
  </si>
  <si>
    <t>씨플라워호</t>
  </si>
  <si>
    <t>불포함 사항</t>
  </si>
  <si>
    <t>여 행 일 자</t>
  </si>
  <si>
    <t>울릉도 입항</t>
  </si>
  <si>
    <t>울릉도 사동항 입항</t>
  </si>
  <si>
    <t>특 기 사 항1</t>
  </si>
  <si>
    <t>→</t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</si>
  <si>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입장료 : </t>
    </r>
    <r>
      <rPr>
        <sz val="10"/>
        <rFont val="굴림"/>
        <family val="3"/>
      </rPr>
      <t>케이블카, 모노레일, 이장희의 울릉천국 무료, 봉래폭포, 죽도 입장료 등 전액 제공!</t>
    </r>
  </si>
  <si>
    <t>P/S</t>
  </si>
  <si>
    <t>※ 본 일정은 20인 이하 가족의 단란한 여행을 목적으로 울릉도 전과정을 포함한 가족사랑 팩키지로 구성합니다</t>
  </si>
  <si>
    <t>특 기 사 항2</t>
  </si>
  <si>
    <r>
      <t>타 여행사 옵션[</t>
    </r>
    <r>
      <rPr>
        <b/>
        <sz val="10"/>
        <color indexed="60"/>
        <rFont val="맑은 고딕"/>
        <family val="3"/>
      </rPr>
      <t>추가요금</t>
    </r>
    <r>
      <rPr>
        <b/>
        <sz val="10"/>
        <color indexed="30"/>
        <rFont val="맑은 고딕"/>
        <family val="3"/>
      </rPr>
      <t>]들…\110,000</t>
    </r>
  </si>
  <si>
    <t>[기간별요금표]</t>
  </si>
  <si>
    <t>계 좌 번 호</t>
  </si>
  <si>
    <t>도동항 도착!</t>
  </si>
  <si>
    <t>청구내역 현황</t>
  </si>
  <si>
    <t>구성인원[기본 PKG금액]</t>
  </si>
  <si>
    <t>인원수</t>
  </si>
  <si>
    <t>해당금액</t>
  </si>
  <si>
    <t>합계금액</t>
  </si>
  <si>
    <t>일반 대인</t>
  </si>
  <si>
    <t>울릉도</t>
  </si>
  <si>
    <t>wake up!</t>
  </si>
  <si>
    <t>경로[만65세 이상]</t>
  </si>
  <si>
    <t>12개월 미만 유아 무임</t>
  </si>
  <si>
    <t>PKG 기본 청구 금액</t>
  </si>
  <si>
    <t>추가 or 마이너스 내역</t>
  </si>
  <si>
    <r>
      <t xml:space="preserve">※ </t>
    </r>
    <r>
      <rPr>
        <b/>
        <sz val="10"/>
        <rFont val="굴림"/>
        <family val="3"/>
      </rPr>
      <t>리조트</t>
    </r>
    <r>
      <rPr>
        <sz val="10"/>
        <rFont val="굴림"/>
        <family val="3"/>
      </rPr>
      <t>의 숙박요금은 기본이 되는 한실과  양실, 디럭스, 훼미리, 스위트 등.. 본관과 별관으로 이루어져 있음!</t>
    </r>
  </si>
  <si>
    <r>
      <t xml:space="preserve">※ </t>
    </r>
    <r>
      <rPr>
        <b/>
        <sz val="10"/>
        <color indexed="60"/>
        <rFont val="굴림"/>
        <family val="3"/>
      </rPr>
      <t>성수기</t>
    </r>
    <r>
      <rPr>
        <sz val="10"/>
        <color indexed="60"/>
        <rFont val="굴림"/>
        <family val="3"/>
      </rPr>
      <t xml:space="preserve">의 울릉도 여행은 </t>
    </r>
    <r>
      <rPr>
        <b/>
        <sz val="10"/>
        <color indexed="60"/>
        <rFont val="굴림"/>
        <family val="3"/>
      </rPr>
      <t>단체할인 없음! 대아리조트 숙박료는 별관 한실 2인 기준 정상요금 190,000원!</t>
    </r>
  </si>
  <si>
    <r>
      <t xml:space="preserve">    </t>
    </r>
    <r>
      <rPr>
        <b/>
        <sz val="10"/>
        <color indexed="8"/>
        <rFont val="맑은 고딕"/>
        <family val="3"/>
      </rPr>
      <t xml:space="preserve"> </t>
    </r>
    <r>
      <rPr>
        <b/>
        <sz val="10"/>
        <color indexed="50"/>
        <rFont val="맑은 고딕"/>
        <family val="3"/>
      </rPr>
      <t>.</t>
    </r>
    <r>
      <rPr>
        <b/>
        <sz val="10"/>
        <color indexed="8"/>
        <rFont val="맑은 고딕"/>
        <family val="3"/>
      </rPr>
      <t xml:space="preserve"> 일정진행도 타 여행사 처럼 지시형이 아니라 </t>
    </r>
    <r>
      <rPr>
        <b/>
        <sz val="10"/>
        <color indexed="60"/>
        <rFont val="맑은 고딕"/>
        <family val="3"/>
      </rPr>
      <t>항상 곁에서 모시고 여행을 진행하는 유일한 팀</t>
    </r>
    <r>
      <rPr>
        <b/>
        <sz val="10"/>
        <color indexed="8"/>
        <rFont val="맑은 고딕"/>
        <family val="3"/>
      </rPr>
      <t>입니다</t>
    </r>
  </si>
  <si>
    <t>숙박형태</t>
  </si>
  <si>
    <t>청구합계 총금액</t>
  </si>
  <si>
    <t>여행가족분들은 : 많은 금액으로 청구시 반드시 많다 말씀하십니다 그러나 적게 합산 청구 되면 말하는 이 하나도 없습니다</t>
  </si>
  <si>
    <t>[확인사항]</t>
  </si>
  <si>
    <t>예약금 입금 후 여행 오시기전일까지 변동 사항은 즉시 예약부로 연락주시기 바랍니다</t>
  </si>
  <si>
    <t>저희는 보편적 여행전일 오후 15시 이후로 연락드려 준비드리겠습니다 이유는…</t>
  </si>
  <si>
    <t>제3일</t>
  </si>
  <si>
    <t xml:space="preserve">1, 울릉도여행 날씨가 가장 중요하며… </t>
  </si>
  <si>
    <t>죽도 유람선[우선지원]</t>
  </si>
  <si>
    <t>2, 준비물[등산화or튼튼운동화+개인세면도구(칫솔,면도기등…)]</t>
  </si>
  <si>
    <t>4, 셔틀버스 이용시 탑승 위치와 시간 그리고 담당기사님 연락처</t>
  </si>
  <si>
    <t>케이블 카</t>
  </si>
  <si>
    <t>5, 여행 당일 해당 여객선 터미널 미팅담당자 성명과 연락처</t>
  </si>
  <si>
    <t xml:space="preserve">6, 예약금 외 잔금입금 등으로 진행 체크드리겠습니다 / 참고해 주시기 바랍니다 </t>
  </si>
  <si>
    <t>출항준비</t>
  </si>
  <si>
    <t>사동항 집결! 출항준비!</t>
  </si>
  <si>
    <t>후포항 도착!</t>
  </si>
  <si>
    <t>후포항 도착</t>
  </si>
  <si>
    <t>안녕히 돌아가세요!</t>
  </si>
  <si>
    <r>
      <t xml:space="preserve">[상품내용] </t>
    </r>
    <r>
      <rPr>
        <b/>
        <sz val="10"/>
        <rFont val="굴림"/>
        <family val="3"/>
      </rPr>
      <t>- 독도가 배제된 견적</t>
    </r>
  </si>
  <si>
    <t xml:space="preserve"> 왕복선박료, 2박숙박료, 4식제공[3특식], 대자연체험여행&lt;모노레일 울릉1경, 해중전망대, 관음도, 안용복기념관&gt;</t>
  </si>
  <si>
    <t>후포항 여객선 터미널 도착! / 승선준비[팀장 미팅 승선수속]</t>
  </si>
  <si>
    <r>
      <rPr>
        <b/>
        <sz val="10"/>
        <color indexed="60"/>
        <rFont val="맑은 고딕"/>
        <family val="3"/>
      </rPr>
      <t>P/S</t>
    </r>
    <r>
      <rPr>
        <b/>
        <sz val="10"/>
        <color indexed="8"/>
        <rFont val="맑은 고딕"/>
        <family val="3"/>
      </rPr>
      <t xml:space="preserve"> : 저희의 상품가는 타 여행사의 </t>
    </r>
    <r>
      <rPr>
        <b/>
        <sz val="10"/>
        <color indexed="60"/>
        <rFont val="맑은 고딕"/>
        <family val="3"/>
      </rPr>
      <t>옵션 없는</t>
    </r>
    <r>
      <rPr>
        <b/>
        <sz val="10"/>
        <color indexed="8"/>
        <rFont val="맑은 고딕"/>
        <family val="3"/>
      </rPr>
      <t xml:space="preserve"> 모두 포함된 내용입니다. 선택하신 독도배제와 자유3식만 있습니다!</t>
    </r>
  </si>
  <si>
    <t>일정마무리</t>
  </si>
  <si>
    <r>
      <rPr>
        <b/>
        <sz val="10"/>
        <color indexed="30"/>
        <rFont val="굴림"/>
        <family val="3"/>
      </rPr>
      <t>자유중식</t>
    </r>
    <r>
      <rPr>
        <sz val="10"/>
        <rFont val="굴림"/>
        <family val="3"/>
      </rPr>
      <t xml:space="preserve"> 후 자유시간으로 간단쇼핑과 여장정리!</t>
    </r>
  </si>
  <si>
    <t>[자유시간]</t>
  </si>
  <si>
    <t>자유시간! - 도동항 울릉문화 역사원 차한잔의 시간[다다미방 체험 \3,000원]</t>
  </si>
  <si>
    <r>
      <t xml:space="preserve">도동항 좌해안 산책로의 행남등대 러브오솔길 트레킹 = </t>
    </r>
    <r>
      <rPr>
        <b/>
        <sz val="10"/>
        <color indexed="56"/>
        <rFont val="굴림"/>
        <family val="3"/>
      </rPr>
      <t>자유산책</t>
    </r>
  </si>
  <si>
    <r>
      <t xml:space="preserve">후포항으로 출항 / </t>
    </r>
    <r>
      <rPr>
        <b/>
        <sz val="10"/>
        <color indexed="8"/>
        <rFont val="굴림"/>
        <family val="3"/>
      </rPr>
      <t>평일 14:30분 후포항으로 출항!</t>
    </r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</si>
  <si>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오전의 여정 독도박물관과 향토사료관 그리고 독도전망케이블 카 여행으로 마무리합니다 / 안녕히 돌아가세요!</t>
    </r>
  </si>
  <si>
    <r>
      <t xml:space="preserve"> 후포항 ↔ 울릉도(2박) - </t>
    </r>
    <r>
      <rPr>
        <b/>
        <sz val="10"/>
        <color indexed="60"/>
        <rFont val="굴림"/>
        <family val="3"/>
      </rPr>
      <t>독도불포함</t>
    </r>
  </si>
  <si>
    <t>석포마을 안용복기념관[독도문헌도 살펴보기]</t>
  </si>
  <si>
    <t>현포항 송곳봉 + 노인봉 + 공암[코끼리 바위], 박쥐바위 전망대</t>
  </si>
  <si>
    <t>울릉도 맷돌호박으로 만들어진 호박빵과 호박엿 공장 견학</t>
  </si>
  <si>
    <t>[시식타임]</t>
  </si>
  <si>
    <t xml:space="preserve">기본 시식에 참여해보시기 바랍니다 </t>
  </si>
  <si>
    <t>해중전망대</t>
  </si>
  <si>
    <t>천부항 해중전망대 울릉도 해저생태관람</t>
  </si>
  <si>
    <r>
      <t>나리분지 도착[너와집과 투막집 관람] 후, 맛있는</t>
    </r>
    <r>
      <rPr>
        <b/>
        <sz val="10"/>
        <color indexed="8"/>
        <rFont val="굴림"/>
        <family val="3"/>
      </rPr>
      <t xml:space="preserve"> 산채 비빔밥 제공!</t>
    </r>
  </si>
  <si>
    <r>
      <t>깜짝해수욕 or 바다체험</t>
    </r>
    <r>
      <rPr>
        <sz val="10"/>
        <color indexed="8"/>
        <rFont val="굴림"/>
        <family val="3"/>
      </rPr>
      <t>-즐거운 해수욕 타임[수영복=반바지, 여벌의 옷 준비]</t>
    </r>
  </si>
  <si>
    <r>
      <t>울렁길트레킹</t>
    </r>
    <r>
      <rPr>
        <sz val="9"/>
        <color indexed="8"/>
        <rFont val="굴림"/>
        <family val="3"/>
      </rPr>
      <t xml:space="preserve"> - 울렁1길[정매화계곡], 울렁2길[태하령옛길],  신령수길[알봉분지]</t>
    </r>
  </si>
  <si>
    <t>관음도여행</t>
  </si>
  <si>
    <t>울릉제3부속섬 관음도 트레킹 / 노약자 출렁다리 정도만 다녀오셔도 됩니다</t>
  </si>
  <si>
    <t>안용복기념관</t>
  </si>
  <si>
    <r>
      <rPr>
        <b/>
        <sz val="10"/>
        <color indexed="8"/>
        <rFont val="굴림"/>
        <family val="3"/>
      </rPr>
      <t>울렁1길</t>
    </r>
    <r>
      <rPr>
        <sz val="10"/>
        <color indexed="8"/>
        <rFont val="굴림"/>
        <family val="3"/>
      </rPr>
      <t xml:space="preserve">[정매화 계곡 4km 트레킹] or 노약자는 동승회차! </t>
    </r>
  </si>
  <si>
    <t>내수전전망대 입구 도착! 내수전전망대 트레킹!</t>
  </si>
  <si>
    <r>
      <t xml:space="preserve">일과 마무리와 맛난 </t>
    </r>
    <r>
      <rPr>
        <b/>
        <sz val="9"/>
        <color indexed="30"/>
        <rFont val="굴림"/>
        <family val="3"/>
      </rPr>
      <t>자유석식</t>
    </r>
    <r>
      <rPr>
        <sz val="9"/>
        <color indexed="8"/>
        <rFont val="굴림"/>
        <family val="3"/>
      </rPr>
      <t>[추천메뉴-약소불고기 또는 자연산 회도 드셔보세요]</t>
    </r>
  </si>
  <si>
    <t>제주도의 마라도 or 거제도의 외도와 같은 여정으로 진행! 편도 15분 승선!</t>
  </si>
  <si>
    <t>주말,연휴 2항차로 10:30분,14:30분,16:30분,17:30분으로 변경되어 출항 될 수 있음</t>
  </si>
  <si>
    <r>
      <rPr>
        <b/>
        <sz val="9.5"/>
        <rFont val="굴림"/>
        <family val="3"/>
      </rPr>
      <t>입항 시간 연착시!</t>
    </r>
    <r>
      <rPr>
        <sz val="9.5"/>
        <rFont val="굴림"/>
        <family val="3"/>
      </rPr>
      <t>- 숙소는 여행 마감 후 입실!</t>
    </r>
  </si>
  <si>
    <r>
      <rPr>
        <b/>
        <sz val="9.5"/>
        <rFont val="굴림"/>
        <family val="3"/>
      </rPr>
      <t>중식제공</t>
    </r>
    <r>
      <rPr>
        <sz val="9.5"/>
        <rFont val="굴림"/>
        <family val="3"/>
      </rPr>
      <t>[속풀이 엉겅퀴 약초해장국 or 정식]</t>
    </r>
  </si>
  <si>
    <r>
      <rPr>
        <b/>
        <sz val="9.5"/>
        <rFont val="굴림"/>
        <family val="3"/>
      </rPr>
      <t>P/S</t>
    </r>
    <r>
      <rPr>
        <sz val="9.5"/>
        <rFont val="굴림"/>
        <family val="3"/>
      </rPr>
      <t xml:space="preserve"> : 입항일 산책적인 여정과 아름다운 울릉2경 죽도여행으로 준비드리며 위 일정은 앞뒤로 바뀌어 진행될 수 있습니다</t>
    </r>
  </si>
  <si>
    <r>
      <t>세계 유일의 화산 분화구속 마을</t>
    </r>
    <r>
      <rPr>
        <sz val="9.5"/>
        <color indexed="8"/>
        <rFont val="굴림"/>
        <family val="3"/>
      </rPr>
      <t xml:space="preserve"> 1월~2월 사이 적설량 3~4m 이상 설원속 나라</t>
    </r>
  </si>
  <si>
    <t>주말,연휴 2항차로 10:30분,14:30분,16:30분,17:30분으로 변경되어 출항 될 수 있음</t>
  </si>
  <si>
    <t>봄·가을주말,연휴,성수기 1항차.2항차.운항</t>
  </si>
  <si>
    <t>1인 예약금[선박+숙박=150,000원]</t>
  </si>
  <si>
    <t>슈퍼패키지 묵호 or 강릉B 2박[가족형 독도포함 견적표]-상품코드 2-2</t>
  </si>
  <si>
    <t>㈜울릉도매니아 1599-1312 / 경비청구내역</t>
  </si>
  <si>
    <r>
      <t xml:space="preserve">[상품내용] </t>
    </r>
    <r>
      <rPr>
        <b/>
        <sz val="10"/>
        <rFont val="굴림"/>
        <family val="3"/>
      </rPr>
      <t>- 독도가 포함된 견적</t>
    </r>
  </si>
  <si>
    <r>
      <t xml:space="preserve"> 묵호 or 강릉 ↔ 울릉도(2박) ↔ </t>
    </r>
    <r>
      <rPr>
        <b/>
        <sz val="10"/>
        <color indexed="60"/>
        <rFont val="굴림"/>
        <family val="3"/>
      </rPr>
      <t>독도</t>
    </r>
  </si>
  <si>
    <t>000님 00인 가족!</t>
  </si>
  <si>
    <t xml:space="preserve"> 왕복선박료,독도,2박숙박료,4식제공[3특식], 대자연체험여행&lt;모노레일 울릉1경, 해중전망대, 관음도, 안용복기념관&gt;</t>
  </si>
  <si>
    <t>010-0000-0000</t>
  </si>
  <si>
    <r>
      <t xml:space="preserve">후포항 여객선 터미널 도착! / 승선준비[승선수속] 매표소티켓명 </t>
    </r>
    <r>
      <rPr>
        <b/>
        <sz val="9.5"/>
        <color indexed="56"/>
        <rFont val="굴림"/>
        <family val="3"/>
      </rPr>
      <t>대아리조트 000님</t>
    </r>
  </si>
  <si>
    <t xml:space="preserve"> 독도전망 케이블 카 + 유람선[죽도 or 섬일주] + 매니아컨텐츠[모든입장료, 기념타올, 맨투맨가이드, 사진C/D], 보험</t>
  </si>
  <si>
    <t>알뜰패키지 후포A2 상품코드2-2</t>
  </si>
  <si>
    <r>
      <rPr>
        <b/>
        <sz val="9"/>
        <color indexed="8"/>
        <rFont val="굴림"/>
        <family val="3"/>
      </rPr>
      <t xml:space="preserve"> 자유3식</t>
    </r>
    <r>
      <rPr>
        <sz val="9"/>
        <color indexed="8"/>
        <rFont val="굴림"/>
        <family val="3"/>
      </rPr>
      <t>[매니아 제공 4식은 타, 여행사의 정식 기준! 6식 이상 금액] 자유식은 향토음식으로 드세요!</t>
    </r>
  </si>
  <si>
    <t>2017-00-00~00일 / 2박3일</t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</si>
  <si>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체험여행 : </t>
    </r>
    <r>
      <rPr>
        <sz val="10"/>
        <rFont val="굴림"/>
        <family val="3"/>
      </rPr>
      <t>봄 - 나물관찰, 여름 - 깜짝해수욕, 가을 - 울렁길 트레킹, 겨울 - 눈썰매, 설원트레킹, 눈꽃산행 등 ..</t>
    </r>
  </si>
  <si>
    <t>봄,가을 주말&amp;황금연휴 성수기 일정 반나절 줄어들수 있음! 극 참고요!</t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</si>
  <si>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입장료 : </t>
    </r>
    <r>
      <rPr>
        <sz val="10"/>
        <rFont val="굴림"/>
        <family val="3"/>
      </rPr>
      <t>케이블카[독도박물관&amp;향토사료관], 모노레일, 죽도, 해중전망대, 관음도, 봉래폭포 입장료 등 전액 제공!</t>
    </r>
  </si>
  <si>
    <t>1항 오전 입항~오전 출항 &amp; 2항차 오후 입항~오후 출항 / 선편 2왕복!</t>
  </si>
  <si>
    <t>※ 본 일정은 20인 이하 가족의 단란한 여행을 목적으로 울릉도 전과정을 포함한 즐거운 팩키지로 구성합니다</t>
  </si>
  <si>
    <t>여름 성수기 뜨거운 상황으로 진행됩니다 / 2왕복시 1항차 우선!</t>
  </si>
  <si>
    <t>특 기 사 항3</t>
  </si>
  <si>
    <t>알뜰 패키지는 타여행사 여행가족과 함께하며 전담매니저는 없습니다</t>
  </si>
  <si>
    <t>수협 김남희 0010-3804-5956</t>
  </si>
  <si>
    <t>12/01~02/27</t>
  </si>
  <si>
    <t>구 분</t>
  </si>
  <si>
    <t>2인1실</t>
  </si>
  <si>
    <t>3인1실</t>
  </si>
  <si>
    <t>4/5인1실</t>
  </si>
  <si>
    <t>6인이상</t>
  </si>
  <si>
    <t>차이</t>
  </si>
  <si>
    <t>비수기</t>
  </si>
  <si>
    <t>가족형호텔, 가족형모텔</t>
  </si>
  <si>
    <t>대아리조트</t>
  </si>
  <si>
    <t>대아리조트 객실의 스타일에 따라 비용이 다소 변경될 수 있습니다 참고하시기 바랍니다</t>
  </si>
  <si>
    <t>비수기&amp;성수기 제외시기</t>
  </si>
  <si>
    <t>중,고등학생</t>
  </si>
  <si>
    <t>평수기</t>
  </si>
  <si>
    <t>소인[만12개월~만12세이하]</t>
  </si>
  <si>
    <t>장애자[6급]</t>
  </si>
  <si>
    <t>2017 성수기 적용 일자</t>
  </si>
  <si>
    <t>성수기</t>
  </si>
  <si>
    <t>썸머[7월21일~8월26일]</t>
  </si>
  <si>
    <t>[황금연휴 &amp;]</t>
  </si>
  <si>
    <t>4월14~6월17,9월,10월[주말]</t>
  </si>
  <si>
    <r>
      <t>리조트[</t>
    </r>
    <r>
      <rPr>
        <b/>
        <sz val="10"/>
        <color indexed="60"/>
        <rFont val="굴림"/>
        <family val="3"/>
      </rPr>
      <t>썸머&amp;하이시즌</t>
    </r>
    <r>
      <rPr>
        <b/>
        <sz val="10"/>
        <color indexed="8"/>
        <rFont val="굴림"/>
        <family val="3"/>
      </rPr>
      <t>]</t>
    </r>
  </si>
  <si>
    <t>[할인범위]</t>
  </si>
  <si>
    <t>셔틀버스이용 1인왕복[\40,000] 조식X</t>
  </si>
  <si>
    <t>소인[만2세~12세 : 70,000원 할인, 중고생 : 20,000원 할인, 65세 이상 경로 30,000 할인 - 신분증제시</t>
  </si>
  <si>
    <t>&lt;000 출발 왕복셔틀&gt;</t>
  </si>
  <si>
    <t>장애우[1~3급] 70,000원 할인, 장애우[4~6급] 30,000원 할인 - 복지카드제시</t>
  </si>
  <si>
    <t>&lt;선박할증기간과 금액&gt;</t>
  </si>
  <si>
    <t>&lt;강릉,묵호항 7월21일~8월6일&gt;</t>
  </si>
  <si>
    <r>
      <rPr>
        <b/>
        <sz val="10"/>
        <color indexed="60"/>
        <rFont val="맑은 고딕"/>
        <family val="3"/>
      </rPr>
      <t>P/S</t>
    </r>
    <r>
      <rPr>
        <b/>
        <sz val="10"/>
        <color indexed="8"/>
        <rFont val="맑은 고딕"/>
        <family val="3"/>
      </rPr>
      <t xml:space="preserve"> : 저희의 상품가는 타 여행사의 </t>
    </r>
    <r>
      <rPr>
        <b/>
        <sz val="10"/>
        <color indexed="60"/>
        <rFont val="맑은 고딕"/>
        <family val="3"/>
      </rPr>
      <t>옵션 없는</t>
    </r>
    <r>
      <rPr>
        <b/>
        <sz val="10"/>
        <color indexed="8"/>
        <rFont val="맑은 고딕"/>
        <family val="3"/>
      </rPr>
      <t xml:space="preserve"> 모두 포함된 내용입니다. 단지 3식 자유식만이 존재합니다</t>
    </r>
  </si>
  <si>
    <t>대인, 청소년, 경로[독도포함]</t>
  </si>
  <si>
    <t>만12세 이하 소인[독도포함]</t>
  </si>
  <si>
    <t>예약취소료 규정</t>
  </si>
  <si>
    <t xml:space="preserve"> 예약금 입금 후 여행을 취소 할 경우 국내여행 표준약관 제13조 소비자 피해 보상</t>
  </si>
  <si>
    <t>(본, 사항은 예약 업무시 통화료,광고비</t>
  </si>
  <si>
    <t xml:space="preserve"> 규정에 따라 아래의 비율로 취소료를 부과함을 양지하여 주시기 바랍니다</t>
  </si>
  <si>
    <t>선박,숙박 등 취소 수수료의 위약금으로</t>
  </si>
  <si>
    <t xml:space="preserve"> (단, 선박 결항으로 취소되는 경우에는 실비제공[셔틀 or 식대] 후 전액 환불처리)</t>
  </si>
  <si>
    <t>도동항 가족형 호텔[육지에선 모텔급], 모텔 00인실 00칸 2박</t>
  </si>
  <si>
    <t>정리됨을 양지바랍니다)</t>
  </si>
  <si>
    <r>
      <t xml:space="preserve"> * 29일 전 취소 기본수수료는 상품계약 총금액의 5%입니다[</t>
    </r>
    <r>
      <rPr>
        <b/>
        <sz val="9"/>
        <color indexed="60"/>
        <rFont val="굴림"/>
        <family val="3"/>
      </rPr>
      <t>상품 총금액 기준</t>
    </r>
    <r>
      <rPr>
        <b/>
        <sz val="9"/>
        <color indexed="30"/>
        <rFont val="굴림"/>
        <family val="3"/>
      </rPr>
      <t>]</t>
    </r>
  </si>
  <si>
    <t>P/S : 30일 전 취소시 전액 환불 처리!</t>
  </si>
  <si>
    <r>
      <t xml:space="preserve"> * 여행개시 21일~8일 전 취소시 : 여행 전체 요금의 15% 배상[</t>
    </r>
    <r>
      <rPr>
        <b/>
        <sz val="9"/>
        <color indexed="60"/>
        <rFont val="굴림"/>
        <family val="3"/>
      </rPr>
      <t>선박위약금</t>
    </r>
    <r>
      <rPr>
        <sz val="9"/>
        <color indexed="8"/>
        <rFont val="굴림"/>
        <family val="3"/>
      </rPr>
      <t xml:space="preserve"> 포함]</t>
    </r>
  </si>
  <si>
    <t xml:space="preserve"> * 여행개시 7일~2일 전 취소시 : 여행 전체 요금의 20% 배상</t>
  </si>
  <si>
    <t>2017 하이시즌:5월,6월,추석,여름</t>
  </si>
  <si>
    <t xml:space="preserve"> * 여행개시 1일 전 취소시 : 여행 전체 요금의 30% 배상</t>
  </si>
  <si>
    <t>4월28~5월7,6월2~4,9월30일~10월8</t>
  </si>
  <si>
    <t xml:space="preserve"> * 여행당일 통보시 : 여행요금의 50% 배상</t>
  </si>
  <si>
    <t>여름 : 7월28일~8월6일</t>
  </si>
  <si>
    <t xml:space="preserve"> * 연휴,성수기 하이시즌 예약취소:29일 전 전체 요금의 30% 배상 / 7일전 50%</t>
  </si>
  <si>
    <r>
      <rPr>
        <b/>
        <sz val="10.5"/>
        <color indexed="60"/>
        <rFont val="맑은 고딕"/>
        <family val="3"/>
      </rPr>
      <t>P/S</t>
    </r>
    <r>
      <rPr>
        <sz val="10.5"/>
        <color indexed="8"/>
        <rFont val="맑은 고딕"/>
        <family val="3"/>
      </rPr>
      <t xml:space="preserve"> : 타 여행 상품 포함내역[</t>
    </r>
    <r>
      <rPr>
        <b/>
        <sz val="10.5"/>
        <color indexed="60"/>
        <rFont val="맑은 고딕"/>
        <family val="3"/>
      </rPr>
      <t>특히(독도)</t>
    </r>
    <r>
      <rPr>
        <sz val="10.5"/>
        <color indexed="8"/>
        <rFont val="맑은 고딕"/>
        <family val="3"/>
      </rPr>
      <t xml:space="preserve"> + 유람선 or 육로여행 A, B] 그리고 입장료 </t>
    </r>
    <r>
      <rPr>
        <b/>
        <sz val="10.5"/>
        <color indexed="60"/>
        <rFont val="맑은 고딕"/>
        <family val="3"/>
      </rPr>
      <t>빠진</t>
    </r>
    <r>
      <rPr>
        <sz val="10.5"/>
        <color indexed="8"/>
        <rFont val="맑은 고딕"/>
        <family val="3"/>
      </rPr>
      <t xml:space="preserve"> 것과 비교해 보세요!</t>
    </r>
  </si>
  <si>
    <t xml:space="preserve">모든 일정은 울릉도 현지의 기상 또는 주말, 황금연휴, 성수기 선박운항 상황에 따라 변경되어 진행될 수 있습니다! </t>
  </si>
  <si>
    <t>저희 상품이 타 여행사에 비하여 100,000원 정도 비싸 보이시죠??? ㅎ</t>
  </si>
  <si>
    <r>
      <t>3, 여행자보험 가입을 위한 신상명세[주민번호와 성명 = 여행자 전원</t>
    </r>
    <r>
      <rPr>
        <b/>
        <sz val="10"/>
        <color indexed="8"/>
        <rFont val="맑은 고딕"/>
        <family val="3"/>
      </rPr>
      <t>(미리준비해두세요)</t>
    </r>
    <r>
      <rPr>
        <sz val="11"/>
        <color theme="1"/>
        <rFont val="Calibri"/>
        <family val="3"/>
      </rPr>
      <t>]</t>
    </r>
  </si>
  <si>
    <r>
      <t xml:space="preserve">독도의 여정중 위 시간은 기본으로 드리는 스탠더드 내용입니다 </t>
    </r>
    <r>
      <rPr>
        <b/>
        <sz val="10"/>
        <color indexed="8"/>
        <rFont val="굴림"/>
        <family val="3"/>
      </rPr>
      <t xml:space="preserve">예약 상황중 변경 될 수 있음을 인지해 주세요! </t>
    </r>
  </si>
  <si>
    <r>
      <t xml:space="preserve">자 그럼 </t>
    </r>
    <r>
      <rPr>
        <b/>
        <sz val="11"/>
        <color indexed="8"/>
        <rFont val="맑은 고딕"/>
        <family val="3"/>
      </rPr>
      <t>옵션</t>
    </r>
    <r>
      <rPr>
        <sz val="11"/>
        <color theme="1"/>
        <rFont val="Calibri"/>
        <family val="3"/>
      </rPr>
      <t>[</t>
    </r>
    <r>
      <rPr>
        <sz val="11"/>
        <color indexed="60"/>
        <rFont val="맑은 고딕"/>
        <family val="3"/>
      </rPr>
      <t>독도, 유람선, 케이블 카, 모노레일 등..</t>
    </r>
    <r>
      <rPr>
        <sz val="11"/>
        <color theme="1"/>
        <rFont val="Calibri"/>
        <family val="3"/>
      </rPr>
      <t xml:space="preserve"> &amp; 서비스=동행가이드+사진촬영 C/D무료증정]</t>
    </r>
  </si>
  <si>
    <r>
      <rPr>
        <b/>
        <sz val="10"/>
        <color indexed="8"/>
        <rFont val="굴림"/>
        <family val="3"/>
      </rP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</si>
  <si>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t>위 기본 옵션이 100,000원에 달합니다! 동행가이드의 진행은 저희 매니아가 유일한 내용입니다</t>
  </si>
  <si>
    <t>여러분은 즐거운 여행을 하실 것이라 믿어봅니다 저희매니아는 멋진 여행만으로 직안내합니다</t>
  </si>
  <si>
    <t xml:space="preserve">그래서 "울릉도매니아" 입니다! </t>
  </si>
  <si>
    <t>소인[만12개월~만12세미만]</t>
  </si>
  <si>
    <t>2인1실</t>
  </si>
  <si>
    <t>3인1실</t>
  </si>
  <si>
    <t>4/5인1실</t>
  </si>
  <si>
    <t>6인이상</t>
  </si>
  <si>
    <t>차이</t>
  </si>
  <si>
    <t>비수기</t>
  </si>
  <si>
    <r>
      <t>12/01~02/27[</t>
    </r>
    <r>
      <rPr>
        <b/>
        <sz val="10"/>
        <color indexed="60"/>
        <rFont val="굴림"/>
        <family val="3"/>
      </rPr>
      <t>운항없음</t>
    </r>
    <r>
      <rPr>
        <b/>
        <sz val="10"/>
        <color indexed="8"/>
        <rFont val="굴림"/>
        <family val="3"/>
      </rPr>
      <t>]</t>
    </r>
  </si>
  <si>
    <t>[겨울철 포항에서만 운항]</t>
  </si>
  <si>
    <t>대아리조트</t>
  </si>
  <si>
    <t>대아리조트 객실의 스타일에 따라 비용이 다소 변경될 수 있습니다 참고하시기 바랍니다</t>
  </si>
  <si>
    <t>비수기&amp;성수기 제외시기</t>
  </si>
  <si>
    <t>준성수기</t>
  </si>
  <si>
    <r>
      <t>리조트[</t>
    </r>
    <r>
      <rPr>
        <b/>
        <sz val="10"/>
        <color indexed="60"/>
        <rFont val="굴림"/>
        <family val="3"/>
      </rPr>
      <t>썸머&amp;하이시즌</t>
    </r>
    <r>
      <rPr>
        <b/>
        <sz val="10"/>
        <color indexed="8"/>
        <rFont val="굴림"/>
        <family val="3"/>
      </rPr>
      <t>]</t>
    </r>
  </si>
  <si>
    <t>[할인범위]</t>
  </si>
  <si>
    <t>청소년[중,고등학생]</t>
  </si>
  <si>
    <t>장애자[1~6급]</t>
  </si>
  <si>
    <t>현지 울릉도매니아여행사 1599-1312 / 경비청구내역</t>
  </si>
  <si>
    <r>
      <rPr>
        <b/>
        <sz val="9"/>
        <color indexed="8"/>
        <rFont val="굴림"/>
        <family val="3"/>
      </rPr>
      <t xml:space="preserve"> 자유3식</t>
    </r>
    <r>
      <rPr>
        <sz val="9"/>
        <color indexed="8"/>
        <rFont val="굴림"/>
        <family val="3"/>
      </rPr>
      <t xml:space="preserve"> 자유식은 향토음식으로 드셔보세요!</t>
    </r>
  </si>
  <si>
    <t>장애우[1~3급] 40,000원 할인, 장애우[4~6급] 15,000원 할인 - 복지카드제시</t>
  </si>
  <si>
    <t>소인[만2세~12세미만] : 40,000원 할인, 중고생 : 10,000원 할인, 65세 이상 경로 15,000 할인 - 신분증제시</t>
  </si>
  <si>
    <r>
      <t xml:space="preserve">구 분 / </t>
    </r>
    <r>
      <rPr>
        <b/>
        <sz val="10"/>
        <color indexed="30"/>
        <rFont val="굴림"/>
        <family val="3"/>
      </rPr>
      <t>1인요금</t>
    </r>
  </si>
  <si>
    <r>
      <t xml:space="preserve">구 분 / </t>
    </r>
    <r>
      <rPr>
        <b/>
        <sz val="10"/>
        <color indexed="30"/>
        <rFont val="굴림"/>
        <family val="3"/>
      </rPr>
      <t>1인요금</t>
    </r>
  </si>
  <si>
    <t>가족형호텔,가족형모텔</t>
  </si>
  <si>
    <t>가족형호텔,가족형모텔</t>
  </si>
  <si>
    <t>체험여행[봄-숲길산책, 여름-깜짝 해수욕, 가을-울렁길 트레킹, 겨울-눈꽃여행]</t>
  </si>
  <si>
    <r>
      <rPr>
        <b/>
        <sz val="10"/>
        <color indexed="8"/>
        <rFont val="굴림"/>
        <family val="3"/>
      </rPr>
      <t>울렁길산책</t>
    </r>
    <r>
      <rPr>
        <sz val="10"/>
        <color indexed="8"/>
        <rFont val="굴림"/>
        <family val="3"/>
      </rPr>
      <t xml:space="preserve"> - 아름다운 봄 숲길을 걸어봅니다</t>
    </r>
  </si>
  <si>
    <r>
      <t>깜짝해수욕 or 바다체험</t>
    </r>
    <r>
      <rPr>
        <sz val="10"/>
        <color indexed="8"/>
        <rFont val="굴림"/>
        <family val="3"/>
      </rPr>
      <t>-즐거운 해수욕 타임[수영복=반바지, 여벌의 옷 준비]</t>
    </r>
  </si>
  <si>
    <r>
      <t>울렁길트레킹</t>
    </r>
    <r>
      <rPr>
        <sz val="9"/>
        <color indexed="8"/>
        <rFont val="굴림"/>
        <family val="3"/>
      </rPr>
      <t xml:space="preserve"> - 울렁1길[정매화계곡], 울렁2길[태하령옛길],  신령수길[알봉분지]</t>
    </r>
  </si>
  <si>
    <r>
      <t>설원트레킹</t>
    </r>
    <r>
      <rPr>
        <sz val="10"/>
        <color indexed="8"/>
        <rFont val="굴림"/>
        <family val="3"/>
      </rPr>
      <t xml:space="preserve"> - 아름다운 겨울 풍경 &amp; 설원트레킹 등..</t>
    </r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</si>
  <si>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체험여행 : </t>
    </r>
    <r>
      <rPr>
        <sz val="10"/>
        <rFont val="굴림"/>
        <family val="3"/>
      </rPr>
      <t>봄 - 울렁길산책, 여름 - 깜짝해수욕, 가을 - 울렁길 트레킹, 겨울 - 눈썰매, 설원트레킹, 눈꽃산행 등 ..</t>
    </r>
  </si>
  <si>
    <r>
      <t xml:space="preserve">일과 마무리와 맛난 </t>
    </r>
    <r>
      <rPr>
        <b/>
        <sz val="9.5"/>
        <color indexed="30"/>
        <rFont val="굴림"/>
        <family val="3"/>
      </rPr>
      <t>자유석식</t>
    </r>
    <r>
      <rPr>
        <sz val="9.5"/>
        <color indexed="8"/>
        <rFont val="굴림"/>
        <family val="3"/>
      </rPr>
      <t>[추천메뉴-약소불고기] or 자연산 회도 드셔보세요]</t>
    </r>
  </si>
  <si>
    <t>호박엿공장견학</t>
  </si>
  <si>
    <t>예약취소료 규정</t>
  </si>
  <si>
    <t xml:space="preserve"> 예약금 입금 후 여행을 취소 할 경우 국내여행 표준약관 제13조 소비자 피해 보상</t>
  </si>
  <si>
    <t>(본, 사항은 예약 업무시 통화료,광고비</t>
  </si>
  <si>
    <t xml:space="preserve"> 규정에 따라 아래의 비율로 취소료를 부과함을 양지하여 주시기 바랍니다</t>
  </si>
  <si>
    <t>선박,숙박 등 취소 수수료의 위약금으로</t>
  </si>
  <si>
    <t xml:space="preserve"> (단, 선박 결항으로 취소되는 경우에는 실비제공[셔틀 or 식대] 후 전액 환불처리)</t>
  </si>
  <si>
    <t>정리됨을 양지바랍니다)</t>
  </si>
  <si>
    <t xml:space="preserve"> * 30일 전 취소 전액환불!</t>
  </si>
  <si>
    <t>P/S : 30일 전 취소시 전액 환불 처리!</t>
  </si>
  <si>
    <t xml:space="preserve"> * 여행개시 29일~20일 전 취소시 : 여행 전체 요금의 10% 배상</t>
  </si>
  <si>
    <t xml:space="preserve"> * 여행개시 19일~15일 전 취소시 : 여행 전체 요금의 15% 배상</t>
  </si>
  <si>
    <t>취소수수료 규정은 필 인지하셔요</t>
  </si>
  <si>
    <t xml:space="preserve"> * 여행개시 14일~8일 전 취소시 : 여행 전체 요금의 20% 배상</t>
  </si>
  <si>
    <t xml:space="preserve"> * 여행개시 7일~1일 전 취소시 : 여행 전체 요금의 30% 배상</t>
  </si>
  <si>
    <t xml:space="preserve"> * 여행당일 통보시 : 여행 전체 요금의 50% 배상</t>
  </si>
  <si>
    <r>
      <rPr>
        <b/>
        <sz val="10"/>
        <color indexed="60"/>
        <rFont val="맑은 고딕"/>
        <family val="3"/>
      </rPr>
      <t>P/S</t>
    </r>
    <r>
      <rPr>
        <sz val="10"/>
        <color indexed="8"/>
        <rFont val="맑은 고딕"/>
        <family val="3"/>
      </rPr>
      <t xml:space="preserve"> : 타 여행 상품 포함내역[</t>
    </r>
    <r>
      <rPr>
        <b/>
        <sz val="10"/>
        <color indexed="60"/>
        <rFont val="맑은 고딕"/>
        <family val="3"/>
      </rPr>
      <t>특히(독도)</t>
    </r>
    <r>
      <rPr>
        <sz val="10"/>
        <color indexed="8"/>
        <rFont val="맑은 고딕"/>
        <family val="3"/>
      </rPr>
      <t xml:space="preserve"> + 유람선 or 쇼핑관광A,B코스] 그리고 입장료 </t>
    </r>
    <r>
      <rPr>
        <b/>
        <sz val="10"/>
        <color indexed="60"/>
        <rFont val="맑은 고딕"/>
        <family val="3"/>
      </rPr>
      <t>빠진</t>
    </r>
    <r>
      <rPr>
        <sz val="10"/>
        <color indexed="8"/>
        <rFont val="맑은 고딕"/>
        <family val="3"/>
      </rPr>
      <t xml:space="preserve"> 것과 비교해 보세요!</t>
    </r>
  </si>
  <si>
    <t>저희 상품이 타 여행사에 비하여 6~70,000원 정도 비싸 보이시죠??? ㅎ</t>
  </si>
  <si>
    <r>
      <t xml:space="preserve">자 그럼 </t>
    </r>
    <r>
      <rPr>
        <b/>
        <sz val="11"/>
        <color indexed="8"/>
        <rFont val="맑은 고딕"/>
        <family val="3"/>
      </rPr>
      <t>옵션</t>
    </r>
    <r>
      <rPr>
        <sz val="11"/>
        <color theme="1"/>
        <rFont val="Calibri"/>
        <family val="3"/>
      </rPr>
      <t>[</t>
    </r>
    <r>
      <rPr>
        <sz val="11"/>
        <color indexed="60"/>
        <rFont val="맑은 고딕"/>
        <family val="3"/>
      </rPr>
      <t>독도, 유람선, 케이블 카, 모노레일 등..</t>
    </r>
    <r>
      <rPr>
        <sz val="11"/>
        <color theme="1"/>
        <rFont val="Calibri"/>
        <family val="3"/>
      </rPr>
      <t xml:space="preserve"> &amp; 서비스=동행가이드+사진촬영 C/D무료증정]</t>
    </r>
  </si>
  <si>
    <t>위 기본 옵션이 110,000원에 달합니다! 동행가이드의 진행은 저희 매니아가 유일한 내용입니다</t>
  </si>
  <si>
    <r>
      <rPr>
        <b/>
        <sz val="11"/>
        <color indexed="60"/>
        <rFont val="맑은 고딕"/>
        <family val="3"/>
      </rPr>
      <t>타, 여행사 대비 오히려 저렴합니다</t>
    </r>
    <r>
      <rPr>
        <b/>
        <sz val="10"/>
        <color indexed="60"/>
        <rFont val="맑은 고딕"/>
        <family val="3"/>
      </rPr>
      <t xml:space="preserve"> / 다 빠져있는 상품 대비 가성비 따지신다면 여행은 꽝이 될 것입니다</t>
    </r>
  </si>
  <si>
    <t>즐거운 여행을 원하신다구요? 저희 울릉도매니아여행사는 멋진 여행만으로 직[예약&amp;진행] 안내합니다</t>
  </si>
  <si>
    <t>봄,가을 주말&amp;황금연휴 성수기 일정 반나절 줄어들수 있음! 극 참고요!</t>
  </si>
  <si>
    <t>1항 오전 입항~오전 출항 &amp; 2항차 오후 입항~오후 출항 / 선편 2왕복!</t>
  </si>
  <si>
    <t>독도+유람선+케이블카+모노레일+해중전망대+관음도+안용복기념관+기본식</t>
  </si>
  <si>
    <t>000님 00인 가족!</t>
  </si>
  <si>
    <t>010-0000-0000</t>
  </si>
  <si>
    <t xml:space="preserve"> 독도전망 케이블 카 + 유람선[죽도 or 섬일주] + 매니아컨텐츠[모든입장료, 맨투맨가이드, 사진메일전송]</t>
  </si>
  <si>
    <t>가족형호텔[육지에선 모텔급] &amp; 펜션형민박 00인실 00칸 2박</t>
  </si>
  <si>
    <r>
      <t>3, 여행자 승선명주 작성을 위한 신상명세[주민번호 앞자리+성별과 성명 = 여행자 전원</t>
    </r>
    <r>
      <rPr>
        <b/>
        <sz val="10"/>
        <color indexed="8"/>
        <rFont val="맑은 고딕"/>
        <family val="3"/>
      </rPr>
      <t>(미리준비해두세요)</t>
    </r>
    <r>
      <rPr>
        <sz val="11"/>
        <color theme="1"/>
        <rFont val="Calibri"/>
        <family val="3"/>
      </rPr>
      <t>]</t>
    </r>
  </si>
  <si>
    <t>슈퍼패키지 후포항A2 상품코드2-8</t>
  </si>
  <si>
    <r>
      <t xml:space="preserve">슈퍼패키지 </t>
    </r>
    <r>
      <rPr>
        <b/>
        <sz val="18"/>
        <color indexed="56"/>
        <rFont val="-겨울IIB"/>
        <family val="1"/>
      </rPr>
      <t>후포항</t>
    </r>
    <r>
      <rPr>
        <b/>
        <sz val="16"/>
        <color indexed="56"/>
        <rFont val="굴림"/>
        <family val="3"/>
      </rPr>
      <t>A 2박[가족형 독도불포함 견적]-상품코드 2-8</t>
    </r>
  </si>
  <si>
    <r>
      <t xml:space="preserve">슈퍼패키지 </t>
    </r>
    <r>
      <rPr>
        <b/>
        <sz val="18"/>
        <color indexed="56"/>
        <rFont val="-겨울IIB"/>
        <family val="1"/>
      </rPr>
      <t>후포항</t>
    </r>
    <r>
      <rPr>
        <b/>
        <sz val="16"/>
        <color indexed="56"/>
        <rFont val="굴림"/>
        <family val="3"/>
      </rPr>
      <t>A 2박[일반]-가족형 - no8 / 상품코드 2-8</t>
    </r>
  </si>
  <si>
    <r>
      <t xml:space="preserve">후포항 여객선 터미널 출항! / </t>
    </r>
    <r>
      <rPr>
        <b/>
        <sz val="10"/>
        <color indexed="30"/>
        <rFont val="굴림"/>
        <family val="3"/>
      </rPr>
      <t>평일 10시 후포항 출항!</t>
    </r>
  </si>
  <si>
    <t>봄 주말 성수기 뜨거운 상황으로 진행됩니다 / 2왕복시 1항차 우선!</t>
  </si>
  <si>
    <t>독도전망 케이블 카[독도박물관,향토사료관,약수터]</t>
  </si>
  <si>
    <r>
      <t>타,여행사 옵션[</t>
    </r>
    <r>
      <rPr>
        <b/>
        <sz val="10"/>
        <color indexed="60"/>
        <rFont val="맑은 고딕"/>
        <family val="3"/>
      </rPr>
      <t>추가요금</t>
    </r>
    <r>
      <rPr>
        <b/>
        <sz val="10"/>
        <color indexed="30"/>
        <rFont val="맑은 고딕"/>
        <family val="3"/>
      </rPr>
      <t>]들…\110,000</t>
    </r>
  </si>
  <si>
    <r>
      <t xml:space="preserve">★ 특 기 사 항3 </t>
    </r>
    <r>
      <rPr>
        <b/>
        <sz val="12"/>
        <color indexed="60"/>
        <rFont val="맑은 고딕"/>
        <family val="3"/>
      </rPr>
      <t>★</t>
    </r>
  </si>
  <si>
    <t>청구내역 현황</t>
  </si>
  <si>
    <t>구성인원[기본 PKG금액]</t>
  </si>
  <si>
    <r>
      <t>2019봄가을연휴특정주말성수기[</t>
    </r>
    <r>
      <rPr>
        <b/>
        <sz val="9"/>
        <color indexed="56"/>
        <rFont val="맑은 고딕"/>
        <family val="3"/>
      </rPr>
      <t>추가선박할증</t>
    </r>
    <r>
      <rPr>
        <b/>
        <sz val="9"/>
        <color indexed="60"/>
        <rFont val="맑은 고딕"/>
        <family val="3"/>
      </rPr>
      <t>]</t>
    </r>
  </si>
  <si>
    <t>[경로 이상 동일하게 준비 소인은 0.5 합산]</t>
  </si>
  <si>
    <t>P/S : 선박회사 미적용시 배제드립니다</t>
  </si>
  <si>
    <t>주말 연휴 성수기 숙박 추가 요금</t>
  </si>
  <si>
    <t>대소동일 1인 10,000원</t>
  </si>
  <si>
    <t>봄가을연휴&amp;하이성수기 선박 스케즐로 준비 1항차[오전~오전]</t>
  </si>
  <si>
    <t>여름 하이성수기 선박 기준 12,000원</t>
  </si>
  <si>
    <r>
      <t xml:space="preserve">슈퍼패키지 </t>
    </r>
    <r>
      <rPr>
        <b/>
        <sz val="18"/>
        <color indexed="56"/>
        <rFont val="-겨울IIB"/>
        <family val="1"/>
      </rPr>
      <t>후포항</t>
    </r>
    <r>
      <rPr>
        <b/>
        <sz val="16"/>
        <color indexed="56"/>
        <rFont val="굴림"/>
        <family val="3"/>
      </rPr>
      <t>A 2박[일반]-가족형 - no8 / 상품코드 2-8</t>
    </r>
  </si>
  <si>
    <r>
      <rPr>
        <b/>
        <sz val="9.5"/>
        <rFont val="굴림"/>
        <family val="3"/>
      </rPr>
      <t>P/S</t>
    </r>
    <r>
      <rPr>
        <sz val="9.5"/>
        <rFont val="굴림"/>
        <family val="3"/>
      </rPr>
      <t xml:space="preserve"> : 입항일 산책적인 여정과 아름다운 울릉2경 죽도여행으로 준비드립니다 이후 행남해안 산책로 자유산책도 좋을 듯...</t>
    </r>
  </si>
  <si>
    <t>독도의용수비대</t>
  </si>
  <si>
    <r>
      <t xml:space="preserve">석포마을 </t>
    </r>
    <r>
      <rPr>
        <b/>
        <sz val="10"/>
        <color indexed="8"/>
        <rFont val="굴림"/>
        <family val="3"/>
      </rPr>
      <t>독도의용수비대전시관</t>
    </r>
    <r>
      <rPr>
        <sz val="10"/>
        <color indexed="8"/>
        <rFont val="굴림"/>
        <family val="3"/>
      </rPr>
      <t xml:space="preserve">[독도문헌 살펴보기 / </t>
    </r>
    <r>
      <rPr>
        <b/>
        <sz val="10"/>
        <color indexed="8"/>
        <rFont val="굴림"/>
        <family val="3"/>
      </rPr>
      <t>볼거리 충분!</t>
    </r>
    <r>
      <rPr>
        <sz val="10"/>
        <color indexed="8"/>
        <rFont val="굴림"/>
        <family val="3"/>
      </rPr>
      <t>]</t>
    </r>
  </si>
  <si>
    <t>wake up!</t>
  </si>
  <si>
    <t>기상과 도동항 여객선터미널 옥상 테라스에서 자유 일출맞이!</t>
  </si>
  <si>
    <t>도동항 일출!</t>
  </si>
  <si>
    <t>→</t>
  </si>
  <si>
    <r>
      <rPr>
        <b/>
        <sz val="10"/>
        <color indexed="8"/>
        <rFont val="굴림"/>
        <family val="3"/>
      </rPr>
      <t>울릉3경 행남등대</t>
    </r>
    <r>
      <rPr>
        <sz val="10"/>
        <color indexed="8"/>
        <rFont val="굴림"/>
        <family val="3"/>
      </rPr>
      <t xml:space="preserve"> 해안산책로 산책!</t>
    </r>
  </si>
  <si>
    <t>[행남등대]</t>
  </si>
  <si>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[오징어 내장탕 또는 된장정식]</t>
    </r>
  </si>
  <si>
    <t>사동항 픽업과 집결! 출항준비!</t>
  </si>
  <si>
    <t>씨플라워호</t>
  </si>
  <si>
    <t>후포항으로 출항!</t>
  </si>
  <si>
    <t>후포항 도착!</t>
  </si>
  <si>
    <t>후포항 도착</t>
  </si>
  <si>
    <t>안녕히 돌아가세요!</t>
  </si>
  <si>
    <r>
      <rPr>
        <b/>
        <sz val="9"/>
        <rFont val="굴림"/>
        <family val="3"/>
      </rPr>
      <t>P/S</t>
    </r>
    <r>
      <rPr>
        <sz val="9"/>
        <rFont val="굴림"/>
        <family val="3"/>
      </rPr>
      <t xml:space="preserve"> : 아침 일출맞이 자유타임 좌해안 행남해안 산책로 트레킹으로 모든 일정은 마무리 됩니다 / 안녕히 돌아가세요!</t>
    </r>
  </si>
  <si>
    <t xml:space="preserve">모든 일정은 울릉도 현지의 기상 또는 주말, 황금연휴, 성수기 선박운항 상황에 따라 변경되어 진행될 수 있습니다! </t>
  </si>
  <si>
    <r>
      <t xml:space="preserve">독도의 여정중 위 시간은 기본으로 드리는 스탠더드 내용입니다 </t>
    </r>
    <r>
      <rPr>
        <b/>
        <sz val="10"/>
        <color indexed="8"/>
        <rFont val="굴림"/>
        <family val="3"/>
      </rPr>
      <t xml:space="preserve">예약 상황중 변경 될 수 있음을 인지해 주세요! </t>
    </r>
  </si>
  <si>
    <r>
      <rPr>
        <b/>
        <sz val="10"/>
        <color indexed="8"/>
        <rFont val="굴림"/>
        <family val="3"/>
      </rP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</si>
  <si>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r>
      <rPr>
        <b/>
        <sz val="10"/>
        <color indexed="8"/>
        <rFont val="굴림"/>
        <family val="3"/>
      </rPr>
      <t>독도전망 케이블카</t>
    </r>
    <r>
      <rPr>
        <sz val="10"/>
        <color indexed="8"/>
        <rFont val="굴림"/>
        <family val="3"/>
      </rPr>
      <t>[독도박물관, 향토사료관, 약수터 등 ..] 도보이동[장애자 픽업]</t>
    </r>
  </si>
  <si>
    <t>봄,가을 주말 연휴 성수기 뜨거운 상황으로 진행 / 2왕복시 1항차 우선!</t>
  </si>
  <si>
    <r>
      <t xml:space="preserve">슈퍼팩키지 </t>
    </r>
    <r>
      <rPr>
        <b/>
        <sz val="18"/>
        <color indexed="56"/>
        <rFont val="-겨울IIB"/>
        <family val="1"/>
      </rPr>
      <t>후포항</t>
    </r>
    <r>
      <rPr>
        <b/>
        <sz val="16"/>
        <color indexed="56"/>
        <rFont val="굴림"/>
        <family val="3"/>
      </rPr>
      <t>B 1박[가족형 독도포함 견적표] - 상품코드 1-2</t>
    </r>
  </si>
  <si>
    <r>
      <t xml:space="preserve"> 후포항 ↔ 울릉도(1박) ↔ 독도</t>
    </r>
  </si>
  <si>
    <t xml:space="preserve"> 왕복선박료,독도,1박숙박료,3식제공[3특식],대자연체험여행&lt;모노레일 울릉1경,해중전망대,관음도,의용수비대전시관&gt;</t>
  </si>
  <si>
    <r>
      <rPr>
        <b/>
        <sz val="9"/>
        <color indexed="8"/>
        <rFont val="굴림"/>
        <family val="3"/>
      </rPr>
      <t xml:space="preserve"> 자유1식</t>
    </r>
    <r>
      <rPr>
        <sz val="9"/>
        <color indexed="8"/>
        <rFont val="굴림"/>
        <family val="3"/>
      </rPr>
      <t xml:space="preserve"> 자유식은 향토음식으로 드셔보세요! / </t>
    </r>
    <r>
      <rPr>
        <b/>
        <sz val="9"/>
        <color indexed="60"/>
        <rFont val="굴림"/>
        <family val="3"/>
      </rPr>
      <t>여행자 보험은 개별적으로 가입해주세요[주민번호 개별신상]</t>
    </r>
  </si>
  <si>
    <t>2019-00-00~00일 / 1박2일</t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</si>
  <si>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입장료 : </t>
    </r>
    <r>
      <rPr>
        <sz val="10"/>
        <rFont val="굴림"/>
        <family val="3"/>
      </rPr>
      <t>모노레일, 해중전망대, 관음도, 이장희의 울릉천국 무료, 안용복기념관 무료, 봉래폭포 입장료 등 전액 제공!</t>
    </r>
  </si>
  <si>
    <t>주말 성수기 뜨거운 상황으로 진행됩니다</t>
  </si>
  <si>
    <t>사동항 도착!</t>
  </si>
  <si>
    <t>행남등대</t>
  </si>
  <si>
    <t>도동항 좌해안 산책로의 행남등대 러브오솔길 트레킹 = 자유산책!</t>
  </si>
  <si>
    <t>자유시간</t>
  </si>
  <si>
    <t>이후</t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</si>
  <si>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오시는 날 당일 독도여행을 다녀오신 후 봉래폭포와 울릉3경 행남해안 산책로 산책으로 첫쨋날을 마무리 하겠습니다 </t>
    </r>
  </si>
  <si>
    <t>구 분</t>
  </si>
  <si>
    <t>제2일</t>
  </si>
  <si>
    <t>울릉도</t>
  </si>
  <si>
    <r>
      <t xml:space="preserve">기상과 더불어 </t>
    </r>
    <r>
      <rPr>
        <b/>
        <sz val="9"/>
        <rFont val="굴림"/>
        <family val="3"/>
      </rPr>
      <t>조식제공</t>
    </r>
    <r>
      <rPr>
        <sz val="9"/>
        <rFont val="굴림"/>
        <family val="3"/>
      </rPr>
      <t>[홍합밥]</t>
    </r>
  </si>
  <si>
    <t>가족형호텔, 가족형모텔</t>
  </si>
  <si>
    <t>12개월 미만 유아 무임</t>
  </si>
  <si>
    <t>봄,가을 주말</t>
  </si>
  <si>
    <t>2019 성수기 적용 일자</t>
  </si>
  <si>
    <t>썸머[7월26일~8월18일]</t>
  </si>
  <si>
    <t>연휴.하이시즌</t>
  </si>
  <si>
    <t>이장희 울릉천국</t>
  </si>
  <si>
    <t>가수 이장희의 울릉천국 아름정원 &amp; 아트센터 관람[무료]</t>
  </si>
  <si>
    <t>[할인범위]</t>
  </si>
  <si>
    <t>해중전망대</t>
  </si>
  <si>
    <t>천부항 해중전망대 울릉도 해저생태관람</t>
  </si>
  <si>
    <r>
      <t>주말 연휴 하이 성수기[</t>
    </r>
    <r>
      <rPr>
        <b/>
        <sz val="9"/>
        <color indexed="56"/>
        <rFont val="맑은 고딕"/>
        <family val="3"/>
      </rPr>
      <t>추가선박할증</t>
    </r>
    <r>
      <rPr>
        <b/>
        <sz val="9"/>
        <color indexed="60"/>
        <rFont val="맑은 고딕"/>
        <family val="3"/>
      </rPr>
      <t>]</t>
    </r>
  </si>
  <si>
    <r>
      <t xml:space="preserve">나리분지 도착[너와집과 투막집 관람] 후, </t>
    </r>
    <r>
      <rPr>
        <b/>
        <sz val="10"/>
        <color indexed="8"/>
        <rFont val="굴림"/>
        <family val="3"/>
      </rPr>
      <t>맛있는 나리분지 산채 비빔밥 제공!</t>
    </r>
  </si>
  <si>
    <t>1인견적계산기</t>
  </si>
  <si>
    <t>연휴하이성수기 기준 배편+독도 = 17,000원</t>
  </si>
  <si>
    <r>
      <t>세계 유일의 화산 분화구속 마을</t>
    </r>
    <r>
      <rPr>
        <sz val="10"/>
        <color indexed="8"/>
        <rFont val="굴림"/>
        <family val="3"/>
      </rPr>
      <t xml:space="preserve"> 1월~2월 사이 적설량 3~4m 이상의 설원속 나라!</t>
    </r>
  </si>
  <si>
    <t>숙박비 기입</t>
  </si>
  <si>
    <t>인 원 수</t>
  </si>
  <si>
    <t>1인 숙박비용</t>
  </si>
  <si>
    <t>체험여행[봄-숲길산책, 여름-깜짝 해수욕, 가을-울렁길 트레킹, 겨울-눈꽃여행]</t>
  </si>
  <si>
    <r>
      <t xml:space="preserve">※ </t>
    </r>
    <r>
      <rPr>
        <b/>
        <sz val="10"/>
        <color indexed="60"/>
        <rFont val="굴림"/>
        <family val="3"/>
      </rPr>
      <t>성수기</t>
    </r>
    <r>
      <rPr>
        <sz val="10"/>
        <color indexed="60"/>
        <rFont val="굴림"/>
        <family val="3"/>
      </rPr>
      <t xml:space="preserve">의 울릉도 여행은 </t>
    </r>
    <r>
      <rPr>
        <b/>
        <sz val="10"/>
        <color indexed="60"/>
        <rFont val="굴림"/>
        <family val="3"/>
      </rPr>
      <t>단체할인 없음! 대아리조트 숙박료는 별관 한실 2인 기준 정상요금 190,000원!</t>
    </r>
  </si>
  <si>
    <r>
      <rPr>
        <b/>
        <sz val="10"/>
        <color indexed="8"/>
        <rFont val="굴림"/>
        <family val="3"/>
      </rPr>
      <t>울렁길산책</t>
    </r>
    <r>
      <rPr>
        <sz val="10"/>
        <color indexed="8"/>
        <rFont val="굴림"/>
        <family val="3"/>
      </rPr>
      <t xml:space="preserve"> - 아름다운 봄 숲길을 걸어봅니다</t>
    </r>
  </si>
  <si>
    <r>
      <t>깜짝해수욕</t>
    </r>
    <r>
      <rPr>
        <sz val="10"/>
        <color indexed="8"/>
        <rFont val="굴림"/>
        <family val="3"/>
      </rPr>
      <t xml:space="preserve"> - 매니아 가족만을 위한 해수욕 타임[수영복=반바지 등 여벌의 옷 준비]</t>
    </r>
  </si>
  <si>
    <t>1인</t>
  </si>
  <si>
    <t>숙박비</t>
  </si>
  <si>
    <r>
      <t>울렁길트레킹</t>
    </r>
    <r>
      <rPr>
        <sz val="10"/>
        <color indexed="8"/>
        <rFont val="굴림"/>
        <family val="3"/>
      </rPr>
      <t xml:space="preserve"> - 울렁1길[정매화계곡], 울렁2길[태하령옛길],  신령수길[알봉분지]</t>
    </r>
  </si>
  <si>
    <t>선비</t>
  </si>
  <si>
    <t>토요일 대소동일 1인 5,000원</t>
  </si>
  <si>
    <t>독도</t>
  </si>
  <si>
    <t>식대</t>
  </si>
  <si>
    <t>가이드비용[픽업&amp;여행안내 봉사료&amp;Tip]</t>
  </si>
  <si>
    <t>죽도유람선</t>
  </si>
  <si>
    <t xml:space="preserve"> * 30일 전 취소 전액환불!</t>
  </si>
  <si>
    <t>대자연</t>
  </si>
  <si>
    <t>사동항 도착</t>
  </si>
  <si>
    <t>1인</t>
  </si>
  <si>
    <t>전일 간단쇼핑과 여장정리!</t>
  </si>
  <si>
    <t>컨텐츠료</t>
  </si>
  <si>
    <t>출항준비</t>
  </si>
  <si>
    <t>성수기할증</t>
  </si>
  <si>
    <t xml:space="preserve"> * 여행개시 7일~1일 전 취소시 : 여행 전체 요금의 30% 배상</t>
  </si>
  <si>
    <t>합계</t>
  </si>
  <si>
    <r>
      <rPr>
        <b/>
        <sz val="9"/>
        <rFont val="굴림"/>
        <family val="3"/>
      </rPr>
      <t>P/S</t>
    </r>
    <r>
      <rPr>
        <sz val="9"/>
        <rFont val="굴림"/>
        <family val="3"/>
      </rPr>
      <t xml:space="preserve"> : 울릉도대자연생태체험여행 가장 멋진 내륙여행으로 안내됩니다! / 안녕히 돌아가세요!</t>
    </r>
  </si>
  <si>
    <r>
      <t xml:space="preserve">슈퍼팩키지 </t>
    </r>
    <r>
      <rPr>
        <b/>
        <sz val="18"/>
        <color indexed="56"/>
        <rFont val="-겨울IIB"/>
        <family val="1"/>
      </rPr>
      <t>후포항</t>
    </r>
    <r>
      <rPr>
        <b/>
        <sz val="18"/>
        <color indexed="56"/>
        <rFont val="굴림"/>
        <family val="3"/>
      </rPr>
      <t>A</t>
    </r>
    <r>
      <rPr>
        <b/>
        <sz val="16"/>
        <color indexed="56"/>
        <rFont val="굴림"/>
        <family val="3"/>
      </rPr>
      <t>1박[독도불포함]-가족형 - no4 / 상품코드 1-4</t>
    </r>
  </si>
  <si>
    <r>
      <t>도동항 도착!</t>
    </r>
    <r>
      <rPr>
        <b/>
        <sz val="9.5"/>
        <rFont val="굴림"/>
        <family val="3"/>
      </rPr>
      <t xml:space="preserve"> 중식제공</t>
    </r>
    <r>
      <rPr>
        <sz val="9.5"/>
        <rFont val="굴림"/>
        <family val="3"/>
      </rPr>
      <t>[오징어내장탕 or 약초해장국]</t>
    </r>
  </si>
  <si>
    <t>케이블카</t>
  </si>
  <si>
    <t>독도전망 케이블 카[독도박물관, 향토사료관, 약수터 등 ..]</t>
  </si>
  <si>
    <t>숙소배정 후 죽도유람선 준비!</t>
  </si>
  <si>
    <t>죽도 유람선[우선지원]</t>
  </si>
  <si>
    <t>→</t>
  </si>
  <si>
    <t>죽도 = 제주도의 우도와 같은 or 거제도의 외도와 비슷한 여정 / 편도 15분 승선!</t>
  </si>
  <si>
    <r>
      <t xml:space="preserve">석포전망대 탐방 후 </t>
    </r>
    <r>
      <rPr>
        <b/>
        <sz val="10"/>
        <color indexed="8"/>
        <rFont val="굴림"/>
        <family val="3"/>
      </rPr>
      <t>울렁1길</t>
    </r>
    <r>
      <rPr>
        <sz val="10"/>
        <color indexed="8"/>
        <rFont val="굴림"/>
        <family val="3"/>
      </rPr>
      <t xml:space="preserve">[정매화 계곡 4km 트레킹] or 노약자는 동승회차! </t>
    </r>
  </si>
  <si>
    <t xml:space="preserve"> 죽도유람선, 케이블카, 매니아컨텐츠[모든입장료, 기념타올, 맨투맨가이드, 사진메일전송]</t>
  </si>
  <si>
    <t>4월12~6월23 / 9월,10월[주말]</t>
  </si>
  <si>
    <t>슈퍼패키지 후포항A1 상품코드1-2</t>
  </si>
  <si>
    <t>가이드비용[픽업&amp;여행안내 봉사료&amp;Tip]</t>
  </si>
  <si>
    <t>2019-00-00~00일 / 2박3일</t>
  </si>
  <si>
    <t xml:space="preserve">후포항 여객선 터미널 출항! </t>
  </si>
  <si>
    <t>출항일 주말 연휴 평수기 정상 일정으로 변경되어 진행시 일정표로 참고하세요</t>
  </si>
  <si>
    <r>
      <t xml:space="preserve">or 17:30 후포항으로 출항 / </t>
    </r>
    <r>
      <rPr>
        <b/>
        <sz val="10"/>
        <color indexed="8"/>
        <rFont val="굴림"/>
        <family val="3"/>
      </rPr>
      <t>평일 14:30분 후포항으로 출항!</t>
    </r>
  </si>
  <si>
    <t>2019-00-00~00일 / 2박3일</t>
  </si>
  <si>
    <r>
      <t>봄가을주말 연휴 하이 성수기[</t>
    </r>
    <r>
      <rPr>
        <b/>
        <sz val="9"/>
        <color indexed="56"/>
        <rFont val="맑은 고딕"/>
        <family val="3"/>
      </rPr>
      <t>추가선박할증</t>
    </r>
    <r>
      <rPr>
        <b/>
        <sz val="9"/>
        <color indexed="60"/>
        <rFont val="맑은 고딕"/>
        <family val="3"/>
      </rPr>
      <t>]</t>
    </r>
  </si>
  <si>
    <t>연휴하이성수기 기준 배편 = 12,000원</t>
  </si>
  <si>
    <t>대소동일 1인 10,000원</t>
  </si>
  <si>
    <t>가이드비용[픽업&amp;여행안내 봉사료&amp;Tip]</t>
  </si>
  <si>
    <t>독도+유람선+케이블카+모노레일+해중전망대+관음도 등 특별코스&amp;식사류</t>
  </si>
  <si>
    <r>
      <rPr>
        <b/>
        <sz val="9.5"/>
        <color indexed="30"/>
        <rFont val="굴림"/>
        <family val="3"/>
      </rPr>
      <t>자유석식</t>
    </r>
    <r>
      <rPr>
        <sz val="9.5"/>
        <color indexed="8"/>
        <rFont val="굴림"/>
        <family val="3"/>
      </rPr>
      <t>[추천-오징어불고기, 오징어삼겹살불고기, 자연산 회(회집 or 회센터]</t>
    </r>
  </si>
  <si>
    <r>
      <t>후포항 여객선 터미널 출항! /</t>
    </r>
    <r>
      <rPr>
        <b/>
        <sz val="10"/>
        <rFont val="굴림"/>
        <family val="3"/>
      </rPr>
      <t xml:space="preserve"> </t>
    </r>
    <r>
      <rPr>
        <b/>
        <sz val="10"/>
        <color indexed="30"/>
        <rFont val="굴림"/>
        <family val="3"/>
      </rPr>
      <t>또는 평일 10시 후포항 출항!</t>
    </r>
  </si>
  <si>
    <t>후포항으로 출항! 또는 16:30분, 14:30</t>
  </si>
  <si>
    <t>[예약일자 기준이 아닌 여행 출발일 기준]</t>
  </si>
  <si>
    <t>현지 울릉도온누리투어 010-4598-1941 / 경비청구내역</t>
  </si>
  <si>
    <t>위 기본 옵션이 110,000원에 달합니다! 동행가이드의 진행은 저희 울릉도온누리투어가 유일한 내용입니다</t>
  </si>
  <si>
    <t xml:space="preserve">그래서 "울릉도온누리투어" 입니다! </t>
  </si>
  <si>
    <t>http://cafe.naver.com/onnuritour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</si>
</sst>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₩&quot;#,##0_);[Red]\(&quot;₩&quot;#,##0\)"/>
    <numFmt numFmtId="181" formatCode="mm&quot;월&quot;\ dd&quot;일&quot;"/>
  </numFmts>
  <fonts count="1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9"/>
      <name val="굴림"/>
      <family val="3"/>
    </font>
    <font>
      <b/>
      <sz val="10"/>
      <color indexed="8"/>
      <name val="굴림"/>
      <family val="3"/>
    </font>
    <font>
      <b/>
      <sz val="9"/>
      <color indexed="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color indexed="19"/>
      <name val="굴림"/>
      <family val="3"/>
    </font>
    <font>
      <sz val="10"/>
      <color indexed="8"/>
      <name val="굴림"/>
      <family val="3"/>
    </font>
    <font>
      <b/>
      <sz val="10"/>
      <color indexed="60"/>
      <name val="굴림"/>
      <family val="3"/>
    </font>
    <font>
      <b/>
      <sz val="11"/>
      <name val="굴림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b/>
      <sz val="10"/>
      <color indexed="50"/>
      <name val="맑은 고딕"/>
      <family val="3"/>
    </font>
    <font>
      <b/>
      <sz val="9"/>
      <color indexed="60"/>
      <name val="굴림"/>
      <family val="3"/>
    </font>
    <font>
      <b/>
      <sz val="11"/>
      <color indexed="8"/>
      <name val="맑은 고딕"/>
      <family val="3"/>
    </font>
    <font>
      <sz val="11"/>
      <color indexed="60"/>
      <name val="맑은 고딕"/>
      <family val="3"/>
    </font>
    <font>
      <b/>
      <sz val="11"/>
      <color indexed="56"/>
      <name val="맑은 고딕"/>
      <family val="3"/>
    </font>
    <font>
      <sz val="10"/>
      <color indexed="60"/>
      <name val="굴림"/>
      <family val="3"/>
    </font>
    <font>
      <sz val="10.5"/>
      <color indexed="8"/>
      <name val="맑은 고딕"/>
      <family val="3"/>
    </font>
    <font>
      <b/>
      <sz val="10.5"/>
      <color indexed="60"/>
      <name val="맑은 고딕"/>
      <family val="3"/>
    </font>
    <font>
      <sz val="9"/>
      <color indexed="56"/>
      <name val="굴림"/>
      <family val="3"/>
    </font>
    <font>
      <b/>
      <sz val="9"/>
      <color indexed="56"/>
      <name val="굴림"/>
      <family val="3"/>
    </font>
    <font>
      <b/>
      <sz val="10"/>
      <color indexed="56"/>
      <name val="굴림"/>
      <family val="3"/>
    </font>
    <font>
      <sz val="10"/>
      <color indexed="56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b/>
      <sz val="10"/>
      <color indexed="30"/>
      <name val="굴림"/>
      <family val="3"/>
    </font>
    <font>
      <b/>
      <sz val="16"/>
      <color indexed="56"/>
      <name val="굴림"/>
      <family val="3"/>
    </font>
    <font>
      <b/>
      <sz val="10"/>
      <color indexed="30"/>
      <name val="맑은 고딕"/>
      <family val="3"/>
    </font>
    <font>
      <sz val="9.5"/>
      <color indexed="8"/>
      <name val="굴림"/>
      <family val="3"/>
    </font>
    <font>
      <b/>
      <sz val="9.5"/>
      <color indexed="30"/>
      <name val="굴림"/>
      <family val="3"/>
    </font>
    <font>
      <sz val="9.5"/>
      <name val="굴림"/>
      <family val="3"/>
    </font>
    <font>
      <b/>
      <sz val="9.5"/>
      <color indexed="8"/>
      <name val="굴림"/>
      <family val="3"/>
    </font>
    <font>
      <b/>
      <sz val="18"/>
      <color indexed="56"/>
      <name val="-겨울IIB"/>
      <family val="1"/>
    </font>
    <font>
      <b/>
      <sz val="12"/>
      <name val="굴림"/>
      <family val="3"/>
    </font>
    <font>
      <b/>
      <sz val="9.5"/>
      <name val="굴림"/>
      <family val="3"/>
    </font>
    <font>
      <b/>
      <sz val="9"/>
      <color indexed="30"/>
      <name val="굴림"/>
      <family val="3"/>
    </font>
    <font>
      <b/>
      <sz val="12"/>
      <color indexed="60"/>
      <name val="맑은 고딕"/>
      <family val="3"/>
    </font>
    <font>
      <b/>
      <sz val="12"/>
      <color indexed="8"/>
      <name val="맑은 고딕"/>
      <family val="3"/>
    </font>
    <font>
      <b/>
      <sz val="11"/>
      <color indexed="60"/>
      <name val="맑은 고딕"/>
      <family val="3"/>
    </font>
    <font>
      <b/>
      <sz val="9.5"/>
      <color indexed="56"/>
      <name val="굴림"/>
      <family val="3"/>
    </font>
    <font>
      <b/>
      <sz val="9"/>
      <name val="굴림"/>
      <family val="3"/>
    </font>
    <font>
      <sz val="10"/>
      <color indexed="8"/>
      <name val="맑은 고딕"/>
      <family val="3"/>
    </font>
    <font>
      <b/>
      <sz val="11"/>
      <color indexed="8"/>
      <name val="굴림"/>
      <family val="3"/>
    </font>
    <font>
      <b/>
      <sz val="9"/>
      <color indexed="56"/>
      <name val="맑은 고딕"/>
      <family val="3"/>
    </font>
    <font>
      <b/>
      <sz val="9"/>
      <color indexed="60"/>
      <name val="맑은 고딕"/>
      <family val="3"/>
    </font>
    <font>
      <b/>
      <sz val="12"/>
      <color indexed="56"/>
      <name val="굴림"/>
      <family val="3"/>
    </font>
    <font>
      <b/>
      <sz val="11"/>
      <color indexed="56"/>
      <name val="굴림"/>
      <family val="3"/>
    </font>
    <font>
      <b/>
      <sz val="18"/>
      <color indexed="56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6"/>
      <color indexed="30"/>
      <name val="맑은 고딕"/>
      <family val="3"/>
    </font>
    <font>
      <sz val="16"/>
      <color indexed="30"/>
      <name val="맑은 고딕"/>
      <family val="3"/>
    </font>
    <font>
      <b/>
      <sz val="12"/>
      <color indexed="9"/>
      <name val="맑은 고딕"/>
      <family val="3"/>
    </font>
    <font>
      <b/>
      <sz val="12"/>
      <color indexed="56"/>
      <name val="맑은 고딕"/>
      <family val="3"/>
    </font>
    <font>
      <b/>
      <sz val="16"/>
      <color indexed="8"/>
      <name val="맑은 고딕"/>
      <family val="3"/>
    </font>
    <font>
      <sz val="11"/>
      <color indexed="56"/>
      <name val="맑은 고딕"/>
      <family val="3"/>
    </font>
    <font>
      <b/>
      <sz val="10"/>
      <color indexed="56"/>
      <name val="맑은 고딕"/>
      <family val="3"/>
    </font>
    <font>
      <b/>
      <sz val="11"/>
      <color indexed="16"/>
      <name val="맑은 고딕"/>
      <family val="3"/>
    </font>
    <font>
      <sz val="9"/>
      <color indexed="60"/>
      <name val="굴림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color indexed="9"/>
      <name val="굴림"/>
      <family val="3"/>
    </font>
    <font>
      <sz val="16"/>
      <color indexed="8"/>
      <name val="맑은 고딕"/>
      <family val="3"/>
    </font>
    <font>
      <b/>
      <sz val="9"/>
      <color indexed="30"/>
      <name val="맑은 고딕"/>
      <family val="3"/>
    </font>
    <font>
      <b/>
      <sz val="9"/>
      <color indexed="8"/>
      <name val="맑은 고딕"/>
      <family val="3"/>
    </font>
    <font>
      <b/>
      <sz val="11"/>
      <color indexed="19"/>
      <name val="굴림"/>
      <family val="3"/>
    </font>
    <font>
      <b/>
      <sz val="10"/>
      <name val="맑은 고딕"/>
      <family val="3"/>
    </font>
    <font>
      <b/>
      <sz val="11"/>
      <color indexed="36"/>
      <name val="맑은 고딕"/>
      <family val="3"/>
    </font>
    <font>
      <b/>
      <sz val="11"/>
      <color indexed="60"/>
      <name val="굴림"/>
      <family val="3"/>
    </font>
    <font>
      <b/>
      <sz val="14"/>
      <color indexed="36"/>
      <name val="맑은 고딕"/>
      <family val="3"/>
    </font>
    <font>
      <b/>
      <sz val="10.5"/>
      <color indexed="60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u val="single"/>
      <sz val="11"/>
      <color theme="10"/>
      <name val="Calibri"/>
      <family val="3"/>
    </font>
    <font>
      <b/>
      <sz val="16"/>
      <color rgb="FF0070C0"/>
      <name val="Calibri"/>
      <family val="3"/>
    </font>
    <font>
      <sz val="16"/>
      <color rgb="FF0070C0"/>
      <name val="Calibri"/>
      <family val="3"/>
    </font>
    <font>
      <sz val="11"/>
      <color theme="1"/>
      <name val="맑은 고딕"/>
      <family val="3"/>
    </font>
    <font>
      <sz val="10"/>
      <color rgb="FF000000"/>
      <name val="굴림"/>
      <family val="3"/>
    </font>
    <font>
      <b/>
      <sz val="10"/>
      <color rgb="FF000000"/>
      <name val="굴림"/>
      <family val="3"/>
    </font>
    <font>
      <b/>
      <sz val="9"/>
      <color rgb="FF000000"/>
      <name val="굴림"/>
      <family val="3"/>
    </font>
    <font>
      <b/>
      <sz val="12"/>
      <color rgb="FF002060"/>
      <name val="굴림"/>
      <family val="3"/>
    </font>
    <font>
      <sz val="9"/>
      <color theme="1"/>
      <name val="굴림"/>
      <family val="3"/>
    </font>
    <font>
      <b/>
      <sz val="10"/>
      <color rgb="FFC00000"/>
      <name val="굴림"/>
      <family val="3"/>
    </font>
    <font>
      <b/>
      <sz val="10"/>
      <color rgb="FF0070C0"/>
      <name val="굴림"/>
      <family val="3"/>
    </font>
    <font>
      <b/>
      <sz val="11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1"/>
      <color theme="1"/>
      <name val="굴림"/>
      <family val="3"/>
    </font>
    <font>
      <b/>
      <sz val="12"/>
      <color theme="0"/>
      <name val="Calibri"/>
      <family val="3"/>
    </font>
    <font>
      <b/>
      <sz val="12"/>
      <color rgb="FF002060"/>
      <name val="Calibri"/>
      <family val="3"/>
    </font>
    <font>
      <b/>
      <sz val="11"/>
      <color rgb="FF002060"/>
      <name val="Calibri"/>
      <family val="3"/>
    </font>
    <font>
      <b/>
      <sz val="16"/>
      <color theme="1"/>
      <name val="Calibri"/>
      <family val="3"/>
    </font>
    <font>
      <sz val="11"/>
      <color rgb="FF002060"/>
      <name val="Calibri"/>
      <family val="3"/>
    </font>
    <font>
      <sz val="11"/>
      <color rgb="FFC00000"/>
      <name val="Calibri"/>
      <family val="3"/>
    </font>
    <font>
      <b/>
      <sz val="10"/>
      <color rgb="FFC00000"/>
      <name val="Calibri"/>
      <family val="3"/>
    </font>
    <font>
      <b/>
      <sz val="10"/>
      <color rgb="FF002060"/>
      <name val="Calibri"/>
      <family val="3"/>
    </font>
    <font>
      <sz val="9"/>
      <color rgb="FF000000"/>
      <name val="굴림"/>
      <family val="3"/>
    </font>
    <font>
      <b/>
      <sz val="11"/>
      <color rgb="FF002060"/>
      <name val="굴림"/>
      <family val="3"/>
    </font>
    <font>
      <b/>
      <sz val="10.5"/>
      <color rgb="FFC00000"/>
      <name val="Calibri"/>
      <family val="3"/>
    </font>
    <font>
      <b/>
      <sz val="10"/>
      <color rgb="FF002060"/>
      <name val="굴림"/>
      <family val="3"/>
    </font>
    <font>
      <b/>
      <sz val="11"/>
      <color theme="5" tint="-0.4999699890613556"/>
      <name val="Calibri"/>
      <family val="3"/>
    </font>
    <font>
      <b/>
      <sz val="9"/>
      <color rgb="FF002060"/>
      <name val="Calibri"/>
      <family val="3"/>
    </font>
    <font>
      <b/>
      <sz val="9"/>
      <color rgb="FFC00000"/>
      <name val="Calibri"/>
      <family val="3"/>
    </font>
    <font>
      <b/>
      <sz val="9"/>
      <color rgb="FF0070C0"/>
      <name val="굴림"/>
      <family val="3"/>
    </font>
    <font>
      <b/>
      <sz val="10"/>
      <color rgb="FF0070C0"/>
      <name val="Calibri"/>
      <family val="3"/>
    </font>
    <font>
      <sz val="9"/>
      <color rgb="FFC00000"/>
      <name val="굴림"/>
      <family val="3"/>
    </font>
    <font>
      <b/>
      <sz val="12"/>
      <color rgb="FFC000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9"/>
      <color rgb="FFC00000"/>
      <name val="굴림"/>
      <family val="3"/>
    </font>
    <font>
      <sz val="10"/>
      <color theme="0"/>
      <name val="굴림"/>
      <family val="3"/>
    </font>
    <font>
      <b/>
      <sz val="11"/>
      <color rgb="FFC00000"/>
      <name val="굴림"/>
      <family val="3"/>
    </font>
    <font>
      <sz val="10"/>
      <color rgb="FF002060"/>
      <name val="굴림"/>
      <family val="3"/>
    </font>
    <font>
      <b/>
      <sz val="16"/>
      <color rgb="FF002060"/>
      <name val="굴림"/>
      <family val="3"/>
    </font>
    <font>
      <b/>
      <sz val="11"/>
      <color rgb="FF7030A0"/>
      <name val="Calibri"/>
      <family val="3"/>
    </font>
    <font>
      <sz val="10"/>
      <color theme="2" tint="-0.7499799728393555"/>
      <name val="굴림"/>
      <family val="3"/>
    </font>
    <font>
      <b/>
      <sz val="10"/>
      <name val="Calibri"/>
      <family val="3"/>
    </font>
    <font>
      <b/>
      <sz val="9"/>
      <color theme="1"/>
      <name val="Calibri"/>
      <family val="3"/>
    </font>
    <font>
      <b/>
      <sz val="11"/>
      <color theme="2" tint="-0.7499799728393555"/>
      <name val="굴림"/>
      <family val="3"/>
    </font>
    <font>
      <sz val="16"/>
      <color theme="1"/>
      <name val="Calibri"/>
      <family val="3"/>
    </font>
    <font>
      <b/>
      <sz val="9"/>
      <color rgb="FF002060"/>
      <name val="굴림"/>
      <family val="3"/>
    </font>
    <font>
      <b/>
      <sz val="9"/>
      <color rgb="FF0070C0"/>
      <name val="Calibri"/>
      <family val="3"/>
    </font>
    <font>
      <b/>
      <sz val="11"/>
      <color rgb="FFC00000"/>
      <name val="Calibri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b/>
      <sz val="14"/>
      <color rgb="FF7030A0"/>
      <name val="Calibri"/>
      <family val="3"/>
    </font>
    <font>
      <sz val="10"/>
      <color rgb="FFC00000"/>
      <name val="굴림"/>
      <family val="3"/>
    </font>
    <font>
      <b/>
      <sz val="10"/>
      <color theme="1"/>
      <name val="Calibri"/>
      <family val="3"/>
    </font>
    <font>
      <b/>
      <sz val="10.5"/>
      <color rgb="FFC00000"/>
      <name val="굴림"/>
      <family val="3"/>
    </font>
    <font>
      <sz val="10.5"/>
      <color theme="1"/>
      <name val="맑은 고딕"/>
      <family val="3"/>
    </font>
    <font>
      <sz val="10.5"/>
      <color theme="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n"/>
      <bottom style="thick"/>
    </border>
    <border>
      <left/>
      <right style="thin">
        <color indexed="8"/>
      </right>
      <top style="thin"/>
      <bottom style="thin"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2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</cellStyleXfs>
  <cellXfs count="43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7" fillId="33" borderId="10" xfId="0" applyFont="1" applyFill="1" applyBorder="1" applyAlignment="1">
      <alignment horizontal="left" vertical="center"/>
    </xf>
    <xf numFmtId="0" fontId="107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108" fillId="33" borderId="11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09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20" fontId="4" fillId="34" borderId="13" xfId="0" applyNumberFormat="1" applyFont="1" applyFill="1" applyBorder="1" applyAlignment="1">
      <alignment horizontal="center" vertical="center"/>
    </xf>
    <xf numFmtId="0" fontId="110" fillId="35" borderId="14" xfId="0" applyFont="1" applyFill="1" applyBorder="1" applyAlignment="1">
      <alignment horizontal="left" vertical="center" wrapText="1"/>
    </xf>
    <xf numFmtId="0" fontId="111" fillId="36" borderId="14" xfId="0" applyFont="1" applyFill="1" applyBorder="1" applyAlignment="1">
      <alignment horizontal="center" vertical="center" wrapText="1"/>
    </xf>
    <xf numFmtId="0" fontId="112" fillId="35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113" fillId="36" borderId="14" xfId="0" applyFont="1" applyFill="1" applyBorder="1" applyAlignment="1">
      <alignment horizontal="center" vertical="center" wrapText="1"/>
    </xf>
    <xf numFmtId="20" fontId="114" fillId="34" borderId="13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20" fontId="110" fillId="35" borderId="16" xfId="0" applyNumberFormat="1" applyFont="1" applyFill="1" applyBorder="1" applyAlignment="1">
      <alignment horizontal="center" vertical="center" wrapText="1"/>
    </xf>
    <xf numFmtId="0" fontId="110" fillId="35" borderId="16" xfId="0" applyFont="1" applyFill="1" applyBorder="1" applyAlignment="1">
      <alignment horizontal="center" vertical="center" wrapText="1"/>
    </xf>
    <xf numFmtId="0" fontId="115" fillId="35" borderId="16" xfId="0" applyFont="1" applyFill="1" applyBorder="1" applyAlignment="1">
      <alignment horizontal="center" vertical="center" wrapText="1"/>
    </xf>
    <xf numFmtId="0" fontId="116" fillId="36" borderId="14" xfId="0" applyFont="1" applyFill="1" applyBorder="1" applyAlignment="1">
      <alignment horizontal="center" vertical="center" wrapText="1"/>
    </xf>
    <xf numFmtId="0" fontId="111" fillId="35" borderId="16" xfId="0" applyFont="1" applyFill="1" applyBorder="1" applyAlignment="1">
      <alignment horizontal="center" vertical="center" wrapText="1"/>
    </xf>
    <xf numFmtId="0" fontId="114" fillId="34" borderId="13" xfId="0" applyFont="1" applyFill="1" applyBorder="1" applyAlignment="1">
      <alignment horizontal="center" vertical="center"/>
    </xf>
    <xf numFmtId="0" fontId="117" fillId="37" borderId="17" xfId="0" applyFont="1" applyFill="1" applyBorder="1" applyAlignment="1">
      <alignment horizontal="center" vertical="center"/>
    </xf>
    <xf numFmtId="0" fontId="118" fillId="34" borderId="13" xfId="0" applyFont="1" applyFill="1" applyBorder="1" applyAlignment="1">
      <alignment horizontal="center" vertical="center"/>
    </xf>
    <xf numFmtId="180" fontId="119" fillId="34" borderId="13" xfId="0" applyNumberFormat="1" applyFont="1" applyFill="1" applyBorder="1" applyAlignment="1">
      <alignment horizontal="center" vertical="center"/>
    </xf>
    <xf numFmtId="0" fontId="120" fillId="37" borderId="18" xfId="0" applyFont="1" applyFill="1" applyBorder="1" applyAlignment="1">
      <alignment vertical="center"/>
    </xf>
    <xf numFmtId="0" fontId="120" fillId="37" borderId="15" xfId="0" applyFont="1" applyFill="1" applyBorder="1" applyAlignment="1">
      <alignment vertical="center"/>
    </xf>
    <xf numFmtId="180" fontId="8" fillId="34" borderId="13" xfId="0" applyNumberFormat="1" applyFont="1" applyFill="1" applyBorder="1" applyAlignment="1">
      <alignment horizontal="center" vertical="center"/>
    </xf>
    <xf numFmtId="0" fontId="97" fillId="37" borderId="19" xfId="0" applyFont="1" applyFill="1" applyBorder="1" applyAlignment="1">
      <alignment horizontal="center" vertical="center"/>
    </xf>
    <xf numFmtId="0" fontId="97" fillId="37" borderId="20" xfId="0" applyFont="1" applyFill="1" applyBorder="1" applyAlignment="1">
      <alignment horizontal="center" vertical="center"/>
    </xf>
    <xf numFmtId="0" fontId="97" fillId="37" borderId="21" xfId="0" applyFont="1" applyFill="1" applyBorder="1" applyAlignment="1">
      <alignment horizontal="center" vertical="center"/>
    </xf>
    <xf numFmtId="0" fontId="97" fillId="37" borderId="22" xfId="0" applyFont="1" applyFill="1" applyBorder="1" applyAlignment="1">
      <alignment horizontal="center" vertical="center"/>
    </xf>
    <xf numFmtId="0" fontId="121" fillId="37" borderId="23" xfId="0" applyFont="1" applyFill="1" applyBorder="1" applyAlignment="1">
      <alignment horizontal="left" vertical="center"/>
    </xf>
    <xf numFmtId="0" fontId="122" fillId="37" borderId="24" xfId="0" applyFont="1" applyFill="1" applyBorder="1" applyAlignment="1">
      <alignment horizontal="center" vertical="center"/>
    </xf>
    <xf numFmtId="0" fontId="123" fillId="37" borderId="20" xfId="0" applyFont="1" applyFill="1" applyBorder="1" applyAlignment="1">
      <alignment horizontal="center" vertical="center"/>
    </xf>
    <xf numFmtId="0" fontId="123" fillId="37" borderId="21" xfId="0" applyFont="1" applyFill="1" applyBorder="1" applyAlignment="1">
      <alignment horizontal="center" vertical="center"/>
    </xf>
    <xf numFmtId="0" fontId="97" fillId="37" borderId="24" xfId="0" applyFont="1" applyFill="1" applyBorder="1" applyAlignment="1">
      <alignment horizontal="center" vertical="center"/>
    </xf>
    <xf numFmtId="0" fontId="124" fillId="37" borderId="24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 vertical="center"/>
    </xf>
    <xf numFmtId="42" fontId="0" fillId="34" borderId="25" xfId="0" applyNumberFormat="1" applyFill="1" applyBorder="1" applyAlignment="1">
      <alignment horizontal="right" vertical="center"/>
    </xf>
    <xf numFmtId="0" fontId="0" fillId="34" borderId="15" xfId="0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42" fontId="0" fillId="34" borderId="26" xfId="0" applyNumberFormat="1" applyFill="1" applyBorder="1" applyAlignment="1">
      <alignment horizontal="right" vertical="center"/>
    </xf>
    <xf numFmtId="0" fontId="125" fillId="34" borderId="13" xfId="0" applyFont="1" applyFill="1" applyBorder="1" applyAlignment="1">
      <alignment horizontal="center" vertical="center"/>
    </xf>
    <xf numFmtId="3" fontId="125" fillId="34" borderId="13" xfId="0" applyNumberFormat="1" applyFont="1" applyFill="1" applyBorder="1" applyAlignment="1">
      <alignment horizontal="center" vertical="center"/>
    </xf>
    <xf numFmtId="42" fontId="125" fillId="34" borderId="25" xfId="0" applyNumberFormat="1" applyFont="1" applyFill="1" applyBorder="1" applyAlignment="1">
      <alignment horizontal="right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0" fillId="0" borderId="0" xfId="0" applyFont="1" applyFill="1" applyBorder="1" applyAlignment="1">
      <alignment vertical="center"/>
    </xf>
    <xf numFmtId="0" fontId="126" fillId="34" borderId="13" xfId="0" applyFont="1" applyFill="1" applyBorder="1" applyAlignment="1">
      <alignment horizontal="center" vertical="center"/>
    </xf>
    <xf numFmtId="3" fontId="126" fillId="34" borderId="13" xfId="0" applyNumberFormat="1" applyFont="1" applyFill="1" applyBorder="1" applyAlignment="1">
      <alignment horizontal="center" vertical="center"/>
    </xf>
    <xf numFmtId="42" fontId="126" fillId="34" borderId="25" xfId="0" applyNumberFormat="1" applyFont="1" applyFill="1" applyBorder="1" applyAlignment="1">
      <alignment horizontal="right" vertical="center"/>
    </xf>
    <xf numFmtId="0" fontId="127" fillId="37" borderId="20" xfId="0" applyFont="1" applyFill="1" applyBorder="1" applyAlignment="1">
      <alignment horizontal="center" vertical="center"/>
    </xf>
    <xf numFmtId="0" fontId="128" fillId="37" borderId="20" xfId="0" applyFont="1" applyFill="1" applyBorder="1" applyAlignment="1">
      <alignment horizontal="center" vertical="center"/>
    </xf>
    <xf numFmtId="0" fontId="119" fillId="4" borderId="17" xfId="0" applyFont="1" applyFill="1" applyBorder="1" applyAlignment="1">
      <alignment horizontal="center" vertical="center"/>
    </xf>
    <xf numFmtId="0" fontId="114" fillId="4" borderId="17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42" fontId="125" fillId="34" borderId="29" xfId="0" applyNumberFormat="1" applyFont="1" applyFill="1" applyBorder="1" applyAlignment="1">
      <alignment horizontal="right" vertical="center"/>
    </xf>
    <xf numFmtId="20" fontId="3" fillId="34" borderId="13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7" fillId="33" borderId="24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111" fillId="34" borderId="15" xfId="0" applyFont="1" applyFill="1" applyBorder="1" applyAlignment="1">
      <alignment horizontal="center" vertical="center" wrapText="1"/>
    </xf>
    <xf numFmtId="0" fontId="111" fillId="34" borderId="13" xfId="0" applyFont="1" applyFill="1" applyBorder="1" applyAlignment="1">
      <alignment horizontal="center" vertical="center" wrapText="1"/>
    </xf>
    <xf numFmtId="0" fontId="112" fillId="36" borderId="14" xfId="0" applyFont="1" applyFill="1" applyBorder="1" applyAlignment="1">
      <alignment horizontal="center" vertical="center" wrapText="1"/>
    </xf>
    <xf numFmtId="0" fontId="129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25" fillId="34" borderId="30" xfId="0" applyFont="1" applyFill="1" applyBorder="1" applyAlignment="1">
      <alignment horizontal="center" vertical="center"/>
    </xf>
    <xf numFmtId="3" fontId="125" fillId="34" borderId="30" xfId="0" applyNumberFormat="1" applyFont="1" applyFill="1" applyBorder="1" applyAlignment="1">
      <alignment horizontal="center" vertical="center"/>
    </xf>
    <xf numFmtId="0" fontId="115" fillId="37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3" fillId="37" borderId="17" xfId="0" applyFont="1" applyFill="1" applyBorder="1" applyAlignment="1">
      <alignment horizontal="center" vertical="center"/>
    </xf>
    <xf numFmtId="3" fontId="123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20" fillId="0" borderId="31" xfId="0" applyFont="1" applyFill="1" applyBorder="1" applyAlignment="1">
      <alignment vertical="center"/>
    </xf>
    <xf numFmtId="0" fontId="111" fillId="35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vertical="center"/>
    </xf>
    <xf numFmtId="0" fontId="34" fillId="34" borderId="14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37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8" fillId="37" borderId="13" xfId="0" applyFont="1" applyFill="1" applyBorder="1" applyAlignment="1">
      <alignment horizontal="center" vertical="center"/>
    </xf>
    <xf numFmtId="0" fontId="37" fillId="37" borderId="3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0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0" fontId="119" fillId="34" borderId="14" xfId="0" applyFont="1" applyFill="1" applyBorder="1" applyAlignment="1">
      <alignment vertical="center"/>
    </xf>
    <xf numFmtId="0" fontId="119" fillId="34" borderId="16" xfId="0" applyFont="1" applyFill="1" applyBorder="1" applyAlignment="1">
      <alignment vertical="center"/>
    </xf>
    <xf numFmtId="0" fontId="10" fillId="34" borderId="3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left" vertical="center" wrapText="1"/>
    </xf>
    <xf numFmtId="20" fontId="10" fillId="38" borderId="16" xfId="0" applyNumberFormat="1" applyFont="1" applyFill="1" applyBorder="1" applyAlignment="1">
      <alignment horizontal="center" vertical="center" wrapText="1"/>
    </xf>
    <xf numFmtId="0" fontId="106" fillId="38" borderId="14" xfId="66" applyFill="1" applyBorder="1" applyAlignment="1">
      <alignment horizontal="left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35" fillId="38" borderId="14" xfId="0" applyFont="1" applyFill="1" applyBorder="1" applyAlignment="1">
      <alignment horizontal="left" vertical="center" wrapText="1"/>
    </xf>
    <xf numFmtId="0" fontId="112" fillId="34" borderId="17" xfId="0" applyFont="1" applyFill="1" applyBorder="1" applyAlignment="1">
      <alignment horizontal="left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122" fillId="37" borderId="20" xfId="0" applyFont="1" applyFill="1" applyBorder="1" applyAlignment="1">
      <alignment horizontal="center" vertical="center"/>
    </xf>
    <xf numFmtId="0" fontId="131" fillId="37" borderId="19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vertical="center"/>
    </xf>
    <xf numFmtId="0" fontId="132" fillId="4" borderId="14" xfId="0" applyFont="1" applyFill="1" applyBorder="1" applyAlignment="1">
      <alignment horizontal="center" vertical="center" wrapText="1"/>
    </xf>
    <xf numFmtId="0" fontId="118" fillId="37" borderId="13" xfId="0" applyFont="1" applyFill="1" applyBorder="1" applyAlignment="1">
      <alignment horizontal="center" vertical="center"/>
    </xf>
    <xf numFmtId="0" fontId="133" fillId="37" borderId="20" xfId="0" applyFont="1" applyFill="1" applyBorder="1" applyAlignment="1">
      <alignment horizontal="center" vertical="center"/>
    </xf>
    <xf numFmtId="0" fontId="134" fillId="37" borderId="20" xfId="0" applyFont="1" applyFill="1" applyBorder="1" applyAlignment="1">
      <alignment horizontal="center" vertical="center"/>
    </xf>
    <xf numFmtId="0" fontId="135" fillId="37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8" fillId="37" borderId="15" xfId="0" applyFont="1" applyFill="1" applyBorder="1" applyAlignment="1">
      <alignment horizontal="center" vertical="center"/>
    </xf>
    <xf numFmtId="0" fontId="118" fillId="37" borderId="17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36" fillId="37" borderId="18" xfId="0" applyFont="1" applyFill="1" applyBorder="1" applyAlignment="1">
      <alignment horizontal="center" vertical="center"/>
    </xf>
    <xf numFmtId="0" fontId="46" fillId="37" borderId="17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vertical="center"/>
    </xf>
    <xf numFmtId="0" fontId="27" fillId="38" borderId="31" xfId="0" applyFont="1" applyFill="1" applyBorder="1" applyAlignment="1">
      <alignment vertical="center"/>
    </xf>
    <xf numFmtId="0" fontId="137" fillId="40" borderId="20" xfId="0" applyFont="1" applyFill="1" applyBorder="1" applyAlignment="1">
      <alignment horizontal="center" vertical="center"/>
    </xf>
    <xf numFmtId="0" fontId="138" fillId="34" borderId="14" xfId="0" applyFont="1" applyFill="1" applyBorder="1" applyAlignment="1">
      <alignment vertical="center"/>
    </xf>
    <xf numFmtId="0" fontId="127" fillId="37" borderId="3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0" fillId="0" borderId="31" xfId="0" applyFont="1" applyFill="1" applyBorder="1" applyAlignment="1">
      <alignment vertical="center"/>
    </xf>
    <xf numFmtId="0" fontId="118" fillId="37" borderId="15" xfId="0" applyFont="1" applyFill="1" applyBorder="1" applyAlignment="1">
      <alignment horizontal="center" vertical="center"/>
    </xf>
    <xf numFmtId="0" fontId="118" fillId="37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139" fillId="33" borderId="35" xfId="0" applyFont="1" applyFill="1" applyBorder="1" applyAlignment="1">
      <alignment horizontal="center" vertical="center"/>
    </xf>
    <xf numFmtId="0" fontId="140" fillId="37" borderId="20" xfId="0" applyFont="1" applyFill="1" applyBorder="1" applyAlignment="1">
      <alignment horizontal="center" vertical="center"/>
    </xf>
    <xf numFmtId="0" fontId="141" fillId="34" borderId="13" xfId="0" applyFont="1" applyFill="1" applyBorder="1" applyAlignment="1">
      <alignment horizontal="center" vertical="center"/>
    </xf>
    <xf numFmtId="3" fontId="141" fillId="34" borderId="13" xfId="0" applyNumberFormat="1" applyFont="1" applyFill="1" applyBorder="1" applyAlignment="1">
      <alignment horizontal="center" vertical="center"/>
    </xf>
    <xf numFmtId="42" fontId="141" fillId="34" borderId="25" xfId="0" applyNumberFormat="1" applyFont="1" applyFill="1" applyBorder="1" applyAlignment="1">
      <alignment horizontal="right" vertical="center"/>
    </xf>
    <xf numFmtId="0" fontId="135" fillId="40" borderId="20" xfId="0" applyFont="1" applyFill="1" applyBorder="1" applyAlignment="1">
      <alignment horizontal="center" vertical="center"/>
    </xf>
    <xf numFmtId="0" fontId="127" fillId="37" borderId="36" xfId="0" applyFont="1" applyFill="1" applyBorder="1" applyAlignment="1">
      <alignment horizontal="center" vertical="center"/>
    </xf>
    <xf numFmtId="0" fontId="123" fillId="37" borderId="36" xfId="0" applyFont="1" applyFill="1" applyBorder="1" applyAlignment="1">
      <alignment horizontal="center" vertical="center"/>
    </xf>
    <xf numFmtId="0" fontId="140" fillId="37" borderId="21" xfId="0" applyFont="1" applyFill="1" applyBorder="1" applyAlignment="1">
      <alignment horizontal="center" vertical="center"/>
    </xf>
    <xf numFmtId="0" fontId="141" fillId="34" borderId="30" xfId="0" applyFont="1" applyFill="1" applyBorder="1" applyAlignment="1">
      <alignment horizontal="center" vertical="center"/>
    </xf>
    <xf numFmtId="3" fontId="141" fillId="34" borderId="30" xfId="0" applyNumberFormat="1" applyFont="1" applyFill="1" applyBorder="1" applyAlignment="1">
      <alignment horizontal="center" vertical="center"/>
    </xf>
    <xf numFmtId="42" fontId="141" fillId="34" borderId="2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0" fillId="0" borderId="31" xfId="0" applyFont="1" applyFill="1" applyBorder="1" applyAlignment="1">
      <alignment vertical="center"/>
    </xf>
    <xf numFmtId="0" fontId="118" fillId="37" borderId="15" xfId="0" applyFont="1" applyFill="1" applyBorder="1" applyAlignment="1">
      <alignment horizontal="center" vertical="center"/>
    </xf>
    <xf numFmtId="0" fontId="118" fillId="37" borderId="17" xfId="0" applyFont="1" applyFill="1" applyBorder="1" applyAlignment="1">
      <alignment horizontal="center" vertical="center"/>
    </xf>
    <xf numFmtId="0" fontId="118" fillId="37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130" fillId="4" borderId="14" xfId="0" applyFont="1" applyFill="1" applyBorder="1" applyAlignment="1">
      <alignment horizontal="center" vertical="center" wrapText="1"/>
    </xf>
    <xf numFmtId="0" fontId="118" fillId="4" borderId="14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/>
    </xf>
    <xf numFmtId="0" fontId="119" fillId="34" borderId="15" xfId="0" applyFont="1" applyFill="1" applyBorder="1" applyAlignment="1">
      <alignment vertical="center"/>
    </xf>
    <xf numFmtId="0" fontId="118" fillId="4" borderId="17" xfId="0" applyFont="1" applyFill="1" applyBorder="1" applyAlignment="1">
      <alignment horizontal="center" vertical="center"/>
    </xf>
    <xf numFmtId="0" fontId="119" fillId="34" borderId="17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37" fillId="37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20" fontId="10" fillId="34" borderId="13" xfId="0" applyNumberFormat="1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vertical="center"/>
    </xf>
    <xf numFmtId="0" fontId="46" fillId="4" borderId="14" xfId="0" applyFont="1" applyFill="1" applyBorder="1" applyAlignment="1">
      <alignment horizontal="center" vertical="center" wrapText="1"/>
    </xf>
    <xf numFmtId="0" fontId="115" fillId="37" borderId="15" xfId="0" applyFont="1" applyFill="1" applyBorder="1" applyAlignment="1">
      <alignment vertical="center"/>
    </xf>
    <xf numFmtId="0" fontId="142" fillId="37" borderId="18" xfId="0" applyFont="1" applyFill="1" applyBorder="1" applyAlignment="1">
      <alignment horizontal="center" vertical="center"/>
    </xf>
    <xf numFmtId="0" fontId="14" fillId="41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4" fillId="42" borderId="40" xfId="0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 wrapText="1"/>
    </xf>
    <xf numFmtId="0" fontId="0" fillId="43" borderId="41" xfId="0" applyFill="1" applyBorder="1" applyAlignment="1">
      <alignment horizontal="center" vertical="center"/>
    </xf>
    <xf numFmtId="0" fontId="0" fillId="44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43" borderId="25" xfId="0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2" fontId="0" fillId="45" borderId="25" xfId="0" applyNumberFormat="1" applyFill="1" applyBorder="1" applyAlignment="1">
      <alignment vertical="center"/>
    </xf>
    <xf numFmtId="42" fontId="0" fillId="0" borderId="0" xfId="0" applyNumberFormat="1" applyBorder="1" applyAlignment="1">
      <alignment vertical="center"/>
    </xf>
    <xf numFmtId="0" fontId="128" fillId="37" borderId="3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140" fillId="37" borderId="36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42" fontId="17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4" xfId="0" applyBorder="1" applyAlignment="1">
      <alignment vertical="center"/>
    </xf>
    <xf numFmtId="42" fontId="41" fillId="46" borderId="45" xfId="0" applyNumberFormat="1" applyFont="1" applyFill="1" applyBorder="1" applyAlignment="1">
      <alignment vertical="center"/>
    </xf>
    <xf numFmtId="0" fontId="50" fillId="4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0" fillId="0" borderId="31" xfId="0" applyFont="1" applyFill="1" applyBorder="1" applyAlignment="1">
      <alignment vertical="center"/>
    </xf>
    <xf numFmtId="0" fontId="118" fillId="37" borderId="15" xfId="0" applyFont="1" applyFill="1" applyBorder="1" applyAlignment="1">
      <alignment horizontal="center" vertical="center"/>
    </xf>
    <xf numFmtId="0" fontId="118" fillId="37" borderId="17" xfId="0" applyFont="1" applyFill="1" applyBorder="1" applyAlignment="1">
      <alignment horizontal="center" vertical="center"/>
    </xf>
    <xf numFmtId="0" fontId="118" fillId="37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180" fontId="143" fillId="34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4" fillId="37" borderId="25" xfId="0" applyFont="1" applyFill="1" applyBorder="1" applyAlignment="1">
      <alignment horizontal="left" vertical="center"/>
    </xf>
    <xf numFmtId="0" fontId="34" fillId="37" borderId="37" xfId="0" applyFont="1" applyFill="1" applyBorder="1" applyAlignment="1">
      <alignment horizontal="left" vertical="center"/>
    </xf>
    <xf numFmtId="0" fontId="34" fillId="37" borderId="3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left" vertical="center" wrapText="1"/>
    </xf>
    <xf numFmtId="0" fontId="5" fillId="37" borderId="37" xfId="0" applyFont="1" applyFill="1" applyBorder="1" applyAlignment="1">
      <alignment horizontal="left" vertical="center" wrapText="1"/>
    </xf>
    <xf numFmtId="0" fontId="5" fillId="37" borderId="4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 wrapText="1"/>
    </xf>
    <xf numFmtId="0" fontId="8" fillId="37" borderId="25" xfId="0" applyFont="1" applyFill="1" applyBorder="1" applyAlignment="1">
      <alignment horizontal="left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32" xfId="0" applyFont="1" applyFill="1" applyBorder="1" applyAlignment="1">
      <alignment horizontal="left" vertical="center"/>
    </xf>
    <xf numFmtId="0" fontId="19" fillId="33" borderId="47" xfId="0" applyFon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144" fillId="47" borderId="12" xfId="0" applyFont="1" applyFill="1" applyBorder="1" applyAlignment="1">
      <alignment horizontal="center" vertical="center" wrapText="1"/>
    </xf>
    <xf numFmtId="0" fontId="144" fillId="47" borderId="14" xfId="0" applyFont="1" applyFill="1" applyBorder="1" applyAlignment="1">
      <alignment horizontal="center" vertical="center"/>
    </xf>
    <xf numFmtId="0" fontId="145" fillId="47" borderId="47" xfId="0" applyFont="1" applyFill="1" applyBorder="1" applyAlignment="1">
      <alignment horizontal="center" vertical="center"/>
    </xf>
    <xf numFmtId="0" fontId="145" fillId="47" borderId="50" xfId="0" applyFont="1" applyFill="1" applyBorder="1" applyAlignment="1">
      <alignment horizontal="center" vertical="center"/>
    </xf>
    <xf numFmtId="0" fontId="114" fillId="34" borderId="51" xfId="0" applyFont="1" applyFill="1" applyBorder="1" applyAlignment="1">
      <alignment vertical="center"/>
    </xf>
    <xf numFmtId="0" fontId="114" fillId="34" borderId="52" xfId="0" applyFont="1" applyFill="1" applyBorder="1" applyAlignment="1">
      <alignment vertical="center"/>
    </xf>
    <xf numFmtId="0" fontId="114" fillId="34" borderId="16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145" fillId="47" borderId="12" xfId="0" applyFont="1" applyFill="1" applyBorder="1" applyAlignment="1">
      <alignment horizontal="center" vertical="center"/>
    </xf>
    <xf numFmtId="0" fontId="145" fillId="47" borderId="14" xfId="0" applyFont="1" applyFill="1" applyBorder="1" applyAlignment="1">
      <alignment horizontal="center" vertical="center"/>
    </xf>
    <xf numFmtId="0" fontId="114" fillId="34" borderId="54" xfId="0" applyFont="1" applyFill="1" applyBorder="1" applyAlignment="1">
      <alignment vertical="center"/>
    </xf>
    <xf numFmtId="0" fontId="114" fillId="34" borderId="0" xfId="0" applyFont="1" applyFill="1" applyBorder="1" applyAlignment="1">
      <alignment vertical="center"/>
    </xf>
    <xf numFmtId="0" fontId="114" fillId="34" borderId="14" xfId="0" applyFont="1" applyFill="1" applyBorder="1" applyAlignment="1">
      <alignment vertical="center"/>
    </xf>
    <xf numFmtId="0" fontId="146" fillId="0" borderId="0" xfId="0" applyFont="1" applyFill="1" applyAlignment="1">
      <alignment horizontal="center" vertical="center"/>
    </xf>
    <xf numFmtId="0" fontId="147" fillId="33" borderId="12" xfId="0" applyFont="1" applyFill="1" applyBorder="1" applyAlignment="1">
      <alignment vertical="center"/>
    </xf>
    <xf numFmtId="0" fontId="147" fillId="33" borderId="0" xfId="0" applyFont="1" applyFill="1" applyBorder="1" applyAlignment="1">
      <alignment vertical="center"/>
    </xf>
    <xf numFmtId="0" fontId="147" fillId="33" borderId="53" xfId="0" applyFont="1" applyFill="1" applyBorder="1" applyAlignment="1">
      <alignment vertical="center"/>
    </xf>
    <xf numFmtId="0" fontId="127" fillId="33" borderId="12" xfId="0" applyFont="1" applyFill="1" applyBorder="1" applyAlignment="1">
      <alignment vertical="center"/>
    </xf>
    <xf numFmtId="0" fontId="127" fillId="33" borderId="0" xfId="0" applyFont="1" applyFill="1" applyBorder="1" applyAlignment="1">
      <alignment vertical="center"/>
    </xf>
    <xf numFmtId="0" fontId="127" fillId="33" borderId="5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24" fillId="37" borderId="55" xfId="0" applyFont="1" applyFill="1" applyBorder="1" applyAlignment="1">
      <alignment horizontal="center" vertical="center"/>
    </xf>
    <xf numFmtId="0" fontId="124" fillId="37" borderId="56" xfId="0" applyFont="1" applyFill="1" applyBorder="1" applyAlignment="1">
      <alignment horizontal="center" vertical="center"/>
    </xf>
    <xf numFmtId="0" fontId="124" fillId="37" borderId="57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left" vertical="center"/>
    </xf>
    <xf numFmtId="0" fontId="0" fillId="34" borderId="37" xfId="0" applyFill="1" applyBorder="1" applyAlignment="1">
      <alignment horizontal="left" vertical="center"/>
    </xf>
    <xf numFmtId="0" fontId="3" fillId="34" borderId="25" xfId="0" applyFont="1" applyFill="1" applyBorder="1" applyAlignment="1">
      <alignment vertical="center"/>
    </xf>
    <xf numFmtId="0" fontId="114" fillId="34" borderId="37" xfId="0" applyFont="1" applyFill="1" applyBorder="1" applyAlignment="1">
      <alignment vertical="center"/>
    </xf>
    <xf numFmtId="0" fontId="114" fillId="34" borderId="32" xfId="0" applyFont="1" applyFill="1" applyBorder="1" applyAlignment="1">
      <alignment vertical="center"/>
    </xf>
    <xf numFmtId="0" fontId="130" fillId="40" borderId="25" xfId="0" applyFont="1" applyFill="1" applyBorder="1" applyAlignment="1">
      <alignment vertical="center"/>
    </xf>
    <xf numFmtId="0" fontId="130" fillId="40" borderId="37" xfId="0" applyFont="1" applyFill="1" applyBorder="1" applyAlignment="1">
      <alignment vertical="center"/>
    </xf>
    <xf numFmtId="0" fontId="130" fillId="40" borderId="32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left" vertical="center"/>
    </xf>
    <xf numFmtId="0" fontId="128" fillId="0" borderId="39" xfId="0" applyFont="1" applyFill="1" applyBorder="1" applyAlignment="1">
      <alignment horizontal="center" vertical="center"/>
    </xf>
    <xf numFmtId="0" fontId="148" fillId="0" borderId="52" xfId="0" applyFont="1" applyFill="1" applyBorder="1" applyAlignment="1">
      <alignment vertical="center"/>
    </xf>
    <xf numFmtId="0" fontId="5" fillId="37" borderId="25" xfId="0" applyFont="1" applyFill="1" applyBorder="1" applyAlignment="1">
      <alignment vertical="center"/>
    </xf>
    <xf numFmtId="0" fontId="5" fillId="37" borderId="37" xfId="0" applyFont="1" applyFill="1" applyBorder="1" applyAlignment="1">
      <alignment vertical="center"/>
    </xf>
    <xf numFmtId="0" fontId="5" fillId="37" borderId="32" xfId="0" applyFont="1" applyFill="1" applyBorder="1" applyAlignment="1">
      <alignment vertical="center"/>
    </xf>
    <xf numFmtId="0" fontId="0" fillId="34" borderId="28" xfId="0" applyFill="1" applyBorder="1" applyAlignment="1">
      <alignment horizontal="left" vertical="center" wrapText="1"/>
    </xf>
    <xf numFmtId="0" fontId="0" fillId="34" borderId="58" xfId="0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128" fillId="40" borderId="25" xfId="0" applyFont="1" applyFill="1" applyBorder="1" applyAlignment="1">
      <alignment horizontal="left" vertical="center"/>
    </xf>
    <xf numFmtId="0" fontId="149" fillId="40" borderId="3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7" fillId="34" borderId="25" xfId="0" applyFont="1" applyFill="1" applyBorder="1" applyAlignment="1">
      <alignment horizontal="left" vertical="center"/>
    </xf>
    <xf numFmtId="0" fontId="137" fillId="34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7" fillId="34" borderId="25" xfId="0" applyFont="1" applyFill="1" applyBorder="1" applyAlignment="1">
      <alignment horizontal="left" vertical="center"/>
    </xf>
    <xf numFmtId="0" fontId="127" fillId="34" borderId="37" xfId="0" applyFont="1" applyFill="1" applyBorder="1" applyAlignment="1">
      <alignment horizontal="left" vertical="center"/>
    </xf>
    <xf numFmtId="0" fontId="132" fillId="34" borderId="25" xfId="0" applyFont="1" applyFill="1" applyBorder="1" applyAlignment="1">
      <alignment horizontal="center" vertical="center"/>
    </xf>
    <xf numFmtId="0" fontId="132" fillId="34" borderId="37" xfId="0" applyFont="1" applyFill="1" applyBorder="1" applyAlignment="1">
      <alignment horizontal="center" vertical="center"/>
    </xf>
    <xf numFmtId="0" fontId="132" fillId="34" borderId="32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150" fillId="34" borderId="25" xfId="0" applyFont="1" applyFill="1" applyBorder="1" applyAlignment="1">
      <alignment horizontal="left" vertical="center"/>
    </xf>
    <xf numFmtId="0" fontId="150" fillId="34" borderId="37" xfId="0" applyFont="1" applyFill="1" applyBorder="1" applyAlignment="1">
      <alignment horizontal="left" vertical="center"/>
    </xf>
    <xf numFmtId="0" fontId="151" fillId="0" borderId="52" xfId="0" applyFont="1" applyFill="1" applyBorder="1" applyAlignment="1">
      <alignment vertical="center"/>
    </xf>
    <xf numFmtId="14" fontId="128" fillId="34" borderId="26" xfId="0" applyNumberFormat="1" applyFont="1" applyFill="1" applyBorder="1" applyAlignment="1">
      <alignment horizontal="left" vertical="center"/>
    </xf>
    <xf numFmtId="14" fontId="128" fillId="34" borderId="60" xfId="0" applyNumberFormat="1" applyFont="1" applyFill="1" applyBorder="1" applyAlignment="1">
      <alignment horizontal="left" vertical="center"/>
    </xf>
    <xf numFmtId="0" fontId="0" fillId="0" borderId="61" xfId="0" applyFill="1" applyBorder="1" applyAlignment="1">
      <alignment vertical="center"/>
    </xf>
    <xf numFmtId="0" fontId="46" fillId="0" borderId="52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4" fillId="33" borderId="59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51" xfId="0" applyFont="1" applyFill="1" applyBorder="1" applyAlignment="1">
      <alignment vertical="center"/>
    </xf>
    <xf numFmtId="0" fontId="14" fillId="33" borderId="52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13" fillId="47" borderId="62" xfId="0" applyFont="1" applyFill="1" applyBorder="1" applyAlignment="1">
      <alignment horizontal="center" vertical="center"/>
    </xf>
    <xf numFmtId="0" fontId="113" fillId="47" borderId="63" xfId="0" applyFont="1" applyFill="1" applyBorder="1" applyAlignment="1">
      <alignment horizontal="center" vertical="center"/>
    </xf>
    <xf numFmtId="0" fontId="114" fillId="34" borderId="59" xfId="0" applyFont="1" applyFill="1" applyBorder="1" applyAlignment="1">
      <alignment horizontal="left" vertical="center"/>
    </xf>
    <xf numFmtId="0" fontId="114" fillId="34" borderId="31" xfId="0" applyFont="1" applyFill="1" applyBorder="1" applyAlignment="1">
      <alignment horizontal="left" vertical="center"/>
    </xf>
    <xf numFmtId="0" fontId="114" fillId="34" borderId="33" xfId="0" applyFont="1" applyFill="1" applyBorder="1" applyAlignment="1">
      <alignment horizontal="left" vertical="center"/>
    </xf>
    <xf numFmtId="0" fontId="4" fillId="34" borderId="5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16" fillId="34" borderId="54" xfId="0" applyFont="1" applyFill="1" applyBorder="1" applyAlignment="1">
      <alignment vertical="center"/>
    </xf>
    <xf numFmtId="0" fontId="116" fillId="34" borderId="0" xfId="0" applyFont="1" applyFill="1" applyBorder="1" applyAlignment="1">
      <alignment vertical="center"/>
    </xf>
    <xf numFmtId="0" fontId="116" fillId="34" borderId="14" xfId="0" applyFont="1" applyFill="1" applyBorder="1" applyAlignment="1">
      <alignment vertical="center"/>
    </xf>
    <xf numFmtId="0" fontId="116" fillId="47" borderId="12" xfId="0" applyFont="1" applyFill="1" applyBorder="1" applyAlignment="1">
      <alignment horizontal="center" vertical="center"/>
    </xf>
    <xf numFmtId="0" fontId="116" fillId="47" borderId="14" xfId="0" applyFont="1" applyFill="1" applyBorder="1" applyAlignment="1">
      <alignment horizontal="center" vertical="center"/>
    </xf>
    <xf numFmtId="42" fontId="152" fillId="34" borderId="11" xfId="0" applyNumberFormat="1" applyFont="1" applyFill="1" applyBorder="1" applyAlignment="1">
      <alignment vertical="center"/>
    </xf>
    <xf numFmtId="42" fontId="152" fillId="34" borderId="23" xfId="0" applyNumberFormat="1" applyFont="1" applyFill="1" applyBorder="1" applyAlignment="1">
      <alignment vertical="center"/>
    </xf>
    <xf numFmtId="0" fontId="153" fillId="47" borderId="12" xfId="0" applyFont="1" applyFill="1" applyBorder="1" applyAlignment="1">
      <alignment horizontal="center" vertical="center"/>
    </xf>
    <xf numFmtId="0" fontId="153" fillId="47" borderId="14" xfId="0" applyFont="1" applyFill="1" applyBorder="1" applyAlignment="1">
      <alignment horizontal="center" vertical="center"/>
    </xf>
    <xf numFmtId="0" fontId="154" fillId="0" borderId="23" xfId="0" applyFont="1" applyFill="1" applyBorder="1" applyAlignment="1">
      <alignment horizontal="center" vertical="center"/>
    </xf>
    <xf numFmtId="0" fontId="155" fillId="0" borderId="0" xfId="0" applyFont="1" applyFill="1" applyBorder="1" applyAlignment="1">
      <alignment horizontal="center" vertical="center"/>
    </xf>
    <xf numFmtId="0" fontId="0" fillId="11" borderId="12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123" fillId="17" borderId="12" xfId="0" applyFont="1" applyFill="1" applyBorder="1" applyAlignment="1">
      <alignment vertical="center"/>
    </xf>
    <xf numFmtId="0" fontId="123" fillId="17" borderId="0" xfId="0" applyFont="1" applyFill="1" applyBorder="1" applyAlignment="1">
      <alignment vertical="center"/>
    </xf>
    <xf numFmtId="0" fontId="156" fillId="0" borderId="0" xfId="0" applyFont="1" applyFill="1" applyAlignment="1">
      <alignment vertical="center"/>
    </xf>
    <xf numFmtId="0" fontId="157" fillId="0" borderId="0" xfId="0" applyFont="1" applyFill="1" applyAlignment="1">
      <alignment vertical="center"/>
    </xf>
    <xf numFmtId="0" fontId="155" fillId="11" borderId="12" xfId="0" applyFont="1" applyFill="1" applyBorder="1" applyAlignment="1">
      <alignment vertical="center"/>
    </xf>
    <xf numFmtId="0" fontId="155" fillId="11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9" fillId="11" borderId="62" xfId="0" applyFont="1" applyFill="1" applyBorder="1" applyAlignment="1">
      <alignment vertical="center"/>
    </xf>
    <xf numFmtId="0" fontId="139" fillId="11" borderId="64" xfId="0" applyFont="1" applyFill="1" applyBorder="1" applyAlignment="1">
      <alignment vertical="center"/>
    </xf>
    <xf numFmtId="0" fontId="123" fillId="11" borderId="12" xfId="0" applyFont="1" applyFill="1" applyBorder="1" applyAlignment="1">
      <alignment vertical="center"/>
    </xf>
    <xf numFmtId="0" fontId="123" fillId="11" borderId="0" xfId="0" applyFont="1" applyFill="1" applyBorder="1" applyAlignment="1">
      <alignment vertical="center"/>
    </xf>
    <xf numFmtId="0" fontId="0" fillId="11" borderId="47" xfId="0" applyFill="1" applyBorder="1" applyAlignment="1">
      <alignment vertical="center"/>
    </xf>
    <xf numFmtId="0" fontId="0" fillId="11" borderId="48" xfId="0" applyFill="1" applyBorder="1" applyAlignment="1">
      <alignment vertical="center"/>
    </xf>
    <xf numFmtId="0" fontId="123" fillId="33" borderId="62" xfId="0" applyFont="1" applyFill="1" applyBorder="1" applyAlignment="1">
      <alignment vertical="center"/>
    </xf>
    <xf numFmtId="0" fontId="123" fillId="33" borderId="64" xfId="0" applyFont="1" applyFill="1" applyBorder="1" applyAlignment="1">
      <alignment vertical="center"/>
    </xf>
    <xf numFmtId="0" fontId="123" fillId="33" borderId="65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/>
    </xf>
    <xf numFmtId="0" fontId="4" fillId="37" borderId="25" xfId="0" applyFont="1" applyFill="1" applyBorder="1" applyAlignment="1">
      <alignment horizontal="left" vertical="center"/>
    </xf>
    <xf numFmtId="0" fontId="4" fillId="37" borderId="37" xfId="0" applyFont="1" applyFill="1" applyBorder="1" applyAlignment="1">
      <alignment horizontal="left" vertical="center"/>
    </xf>
    <xf numFmtId="0" fontId="4" fillId="37" borderId="32" xfId="0" applyFont="1" applyFill="1" applyBorder="1" applyAlignment="1">
      <alignment horizontal="left" vertical="center"/>
    </xf>
    <xf numFmtId="0" fontId="119" fillId="0" borderId="3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58" fillId="7" borderId="24" xfId="0" applyFont="1" applyFill="1" applyBorder="1" applyAlignment="1">
      <alignment horizontal="center" vertical="center"/>
    </xf>
    <xf numFmtId="0" fontId="158" fillId="7" borderId="23" xfId="0" applyFont="1" applyFill="1" applyBorder="1" applyAlignment="1">
      <alignment horizontal="center" vertical="center"/>
    </xf>
    <xf numFmtId="0" fontId="158" fillId="7" borderId="66" xfId="0" applyFont="1" applyFill="1" applyBorder="1" applyAlignment="1">
      <alignment horizontal="center" vertical="center"/>
    </xf>
    <xf numFmtId="0" fontId="127" fillId="34" borderId="67" xfId="0" applyFont="1" applyFill="1" applyBorder="1" applyAlignment="1">
      <alignment horizontal="left" vertical="center"/>
    </xf>
    <xf numFmtId="14" fontId="128" fillId="33" borderId="26" xfId="0" applyNumberFormat="1" applyFont="1" applyFill="1" applyBorder="1" applyAlignment="1">
      <alignment horizontal="left" vertical="center"/>
    </xf>
    <xf numFmtId="14" fontId="128" fillId="33" borderId="60" xfId="0" applyNumberFormat="1" applyFont="1" applyFill="1" applyBorder="1" applyAlignment="1">
      <alignment horizontal="left" vertical="center"/>
    </xf>
    <xf numFmtId="0" fontId="7" fillId="48" borderId="25" xfId="0" applyFont="1" applyFill="1" applyBorder="1" applyAlignment="1">
      <alignment vertical="center"/>
    </xf>
    <xf numFmtId="0" fontId="7" fillId="48" borderId="37" xfId="0" applyFont="1" applyFill="1" applyBorder="1" applyAlignment="1">
      <alignment vertical="center"/>
    </xf>
    <xf numFmtId="0" fontId="7" fillId="48" borderId="32" xfId="0" applyFont="1" applyFill="1" applyBorder="1" applyAlignment="1">
      <alignment vertical="center"/>
    </xf>
    <xf numFmtId="0" fontId="118" fillId="37" borderId="15" xfId="0" applyFont="1" applyFill="1" applyBorder="1" applyAlignment="1">
      <alignment horizontal="center" vertical="center"/>
    </xf>
    <xf numFmtId="0" fontId="118" fillId="37" borderId="18" xfId="0" applyFont="1" applyFill="1" applyBorder="1" applyAlignment="1">
      <alignment horizontal="center" vertical="center"/>
    </xf>
    <xf numFmtId="0" fontId="120" fillId="0" borderId="31" xfId="0" applyFont="1" applyFill="1" applyBorder="1" applyAlignment="1">
      <alignment vertical="center"/>
    </xf>
    <xf numFmtId="0" fontId="117" fillId="34" borderId="52" xfId="0" applyFont="1" applyFill="1" applyBorder="1" applyAlignment="1">
      <alignment vertical="center"/>
    </xf>
    <xf numFmtId="0" fontId="119" fillId="37" borderId="59" xfId="0" applyFont="1" applyFill="1" applyBorder="1" applyAlignment="1">
      <alignment vertical="center"/>
    </xf>
    <xf numFmtId="0" fontId="119" fillId="37" borderId="31" xfId="0" applyFont="1" applyFill="1" applyBorder="1" applyAlignment="1">
      <alignment vertical="center"/>
    </xf>
    <xf numFmtId="0" fontId="119" fillId="37" borderId="33" xfId="0" applyFont="1" applyFill="1" applyBorder="1" applyAlignment="1">
      <alignment vertical="center"/>
    </xf>
    <xf numFmtId="0" fontId="119" fillId="37" borderId="51" xfId="0" applyFont="1" applyFill="1" applyBorder="1" applyAlignment="1">
      <alignment vertical="center"/>
    </xf>
    <xf numFmtId="0" fontId="120" fillId="37" borderId="52" xfId="0" applyFont="1" applyFill="1" applyBorder="1" applyAlignment="1">
      <alignment vertical="center"/>
    </xf>
    <xf numFmtId="0" fontId="120" fillId="37" borderId="16" xfId="0" applyFont="1" applyFill="1" applyBorder="1" applyAlignment="1">
      <alignment vertical="center"/>
    </xf>
    <xf numFmtId="0" fontId="159" fillId="0" borderId="0" xfId="0" applyFont="1" applyFill="1" applyBorder="1" applyAlignment="1">
      <alignment horizontal="left" vertical="center"/>
    </xf>
    <xf numFmtId="0" fontId="160" fillId="33" borderId="59" xfId="0" applyFont="1" applyFill="1" applyBorder="1" applyAlignment="1">
      <alignment vertical="center"/>
    </xf>
    <xf numFmtId="0" fontId="160" fillId="33" borderId="31" xfId="0" applyFont="1" applyFill="1" applyBorder="1" applyAlignment="1">
      <alignment vertical="center"/>
    </xf>
    <xf numFmtId="0" fontId="160" fillId="33" borderId="33" xfId="0" applyFont="1" applyFill="1" applyBorder="1" applyAlignment="1">
      <alignment vertical="center"/>
    </xf>
    <xf numFmtId="0" fontId="160" fillId="33" borderId="51" xfId="0" applyFont="1" applyFill="1" applyBorder="1" applyAlignment="1">
      <alignment vertical="center"/>
    </xf>
    <xf numFmtId="0" fontId="160" fillId="33" borderId="52" xfId="0" applyFont="1" applyFill="1" applyBorder="1" applyAlignment="1">
      <alignment vertical="center"/>
    </xf>
    <xf numFmtId="0" fontId="160" fillId="33" borderId="16" xfId="0" applyFont="1" applyFill="1" applyBorder="1" applyAlignment="1">
      <alignment vertical="center"/>
    </xf>
    <xf numFmtId="0" fontId="118" fillId="37" borderId="25" xfId="0" applyFont="1" applyFill="1" applyBorder="1" applyAlignment="1">
      <alignment vertical="center"/>
    </xf>
    <xf numFmtId="0" fontId="118" fillId="37" borderId="37" xfId="0" applyFont="1" applyFill="1" applyBorder="1" applyAlignment="1">
      <alignment vertical="center"/>
    </xf>
    <xf numFmtId="0" fontId="118" fillId="37" borderId="32" xfId="0" applyFont="1" applyFill="1" applyBorder="1" applyAlignment="1">
      <alignment vertical="center"/>
    </xf>
    <xf numFmtId="0" fontId="120" fillId="0" borderId="0" xfId="0" applyFont="1" applyFill="1" applyAlignment="1">
      <alignment vertical="center"/>
    </xf>
    <xf numFmtId="0" fontId="118" fillId="37" borderId="17" xfId="0" applyFont="1" applyFill="1" applyBorder="1" applyAlignment="1">
      <alignment horizontal="center" vertical="center"/>
    </xf>
    <xf numFmtId="0" fontId="136" fillId="34" borderId="54" xfId="0" applyFont="1" applyFill="1" applyBorder="1" applyAlignment="1">
      <alignment vertical="center"/>
    </xf>
    <xf numFmtId="0" fontId="136" fillId="34" borderId="0" xfId="0" applyFont="1" applyFill="1" applyBorder="1" applyAlignment="1">
      <alignment vertical="center"/>
    </xf>
    <xf numFmtId="0" fontId="136" fillId="34" borderId="14" xfId="0" applyFont="1" applyFill="1" applyBorder="1" applyAlignment="1">
      <alignment vertical="center"/>
    </xf>
    <xf numFmtId="0" fontId="115" fillId="47" borderId="12" xfId="0" applyFont="1" applyFill="1" applyBorder="1" applyAlignment="1">
      <alignment horizontal="center" vertical="center"/>
    </xf>
    <xf numFmtId="0" fontId="115" fillId="47" borderId="14" xfId="0" applyFont="1" applyFill="1" applyBorder="1" applyAlignment="1">
      <alignment horizontal="center" vertical="center"/>
    </xf>
    <xf numFmtId="0" fontId="161" fillId="47" borderId="12" xfId="0" applyFont="1" applyFill="1" applyBorder="1" applyAlignment="1">
      <alignment horizontal="center" vertical="center"/>
    </xf>
    <xf numFmtId="0" fontId="161" fillId="47" borderId="14" xfId="0" applyFont="1" applyFill="1" applyBorder="1" applyAlignment="1">
      <alignment horizontal="center" vertical="center"/>
    </xf>
    <xf numFmtId="0" fontId="132" fillId="47" borderId="12" xfId="0" applyFont="1" applyFill="1" applyBorder="1" applyAlignment="1">
      <alignment horizontal="center" vertical="center"/>
    </xf>
    <xf numFmtId="0" fontId="132" fillId="47" borderId="14" xfId="0" applyFont="1" applyFill="1" applyBorder="1" applyAlignment="1">
      <alignment horizontal="center" vertical="center"/>
    </xf>
    <xf numFmtId="0" fontId="132" fillId="47" borderId="47" xfId="0" applyFont="1" applyFill="1" applyBorder="1" applyAlignment="1">
      <alignment horizontal="center" vertical="center"/>
    </xf>
    <xf numFmtId="0" fontId="132" fillId="47" borderId="50" xfId="0" applyFont="1" applyFill="1" applyBorder="1" applyAlignment="1">
      <alignment horizontal="center" vertical="center"/>
    </xf>
    <xf numFmtId="0" fontId="142" fillId="34" borderId="51" xfId="0" applyFont="1" applyFill="1" applyBorder="1" applyAlignment="1">
      <alignment vertical="center"/>
    </xf>
    <xf numFmtId="0" fontId="142" fillId="34" borderId="52" xfId="0" applyFont="1" applyFill="1" applyBorder="1" applyAlignment="1">
      <alignment vertical="center"/>
    </xf>
    <xf numFmtId="0" fontId="142" fillId="34" borderId="16" xfId="0" applyFont="1" applyFill="1" applyBorder="1" applyAlignment="1">
      <alignment vertical="center"/>
    </xf>
    <xf numFmtId="0" fontId="162" fillId="0" borderId="0" xfId="0" applyFont="1" applyFill="1" applyAlignment="1">
      <alignment vertical="center"/>
    </xf>
    <xf numFmtId="0" fontId="163" fillId="0" borderId="0" xfId="0" applyFont="1" applyFill="1" applyAlignment="1">
      <alignment vertical="center"/>
    </xf>
    <xf numFmtId="0" fontId="105" fillId="38" borderId="14" xfId="64" applyFill="1" applyBorder="1" applyAlignment="1" applyProtection="1">
      <alignment horizontal="left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  <cellStyle name="하이퍼링크 2" xfId="65"/>
    <cellStyle name="하이퍼링크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fe.naver.com/onnuritou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00"/>
  <sheetViews>
    <sheetView tabSelected="1" workbookViewId="0" topLeftCell="A1">
      <selection activeCell="G21" sqref="G21"/>
    </sheetView>
  </sheetViews>
  <sheetFormatPr defaultColWidth="9.140625" defaultRowHeight="15"/>
  <cols>
    <col min="1" max="1" width="2.7109375" style="1" customWidth="1"/>
    <col min="2" max="2" width="5.8515625" style="0" customWidth="1"/>
    <col min="3" max="3" width="6.140625" style="0" customWidth="1"/>
    <col min="4" max="4" width="12.8515625" style="0" customWidth="1"/>
    <col min="5" max="5" width="5.8515625" style="0" customWidth="1"/>
    <col min="6" max="6" width="60.57421875" style="0" customWidth="1"/>
    <col min="7" max="7" width="3.421875" style="1" customWidth="1"/>
    <col min="8" max="8" width="11.140625" style="0" customWidth="1"/>
    <col min="9" max="9" width="21.140625" style="0" customWidth="1"/>
    <col min="10" max="10" width="19.57421875" style="0" customWidth="1"/>
    <col min="11" max="14" width="9.8515625" style="0" customWidth="1"/>
    <col min="15" max="15" width="1.421875" style="1" customWidth="1"/>
    <col min="16" max="19" width="10.57421875" style="4" hidden="1" customWidth="1"/>
    <col min="20" max="20" width="10.57421875" style="7" hidden="1" customWidth="1"/>
    <col min="21" max="21" width="0.42578125" style="0" customWidth="1"/>
    <col min="22" max="22" width="34.7109375" style="0" customWidth="1"/>
    <col min="23" max="24" width="9.421875" style="0" customWidth="1"/>
    <col min="25" max="25" width="36.57421875" style="0" customWidth="1"/>
    <col min="26" max="26" width="0.42578125" style="0" customWidth="1"/>
    <col min="31" max="31" width="10.28125" style="0" customWidth="1"/>
  </cols>
  <sheetData>
    <row r="1" spans="1:27" ht="15.7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7"/>
      <c r="P1" s="9"/>
      <c r="Q1" s="9"/>
      <c r="R1" s="9"/>
      <c r="S1" s="9"/>
      <c r="T1" s="57"/>
      <c r="U1" s="57"/>
      <c r="V1" s="57"/>
      <c r="W1" s="57"/>
      <c r="X1" s="57"/>
      <c r="Y1" s="10"/>
      <c r="Z1" s="10"/>
      <c r="AA1" s="10"/>
    </row>
    <row r="2" spans="1:27" ht="21.75" customHeight="1" thickBot="1" thickTop="1">
      <c r="A2" s="58"/>
      <c r="B2" s="274" t="s">
        <v>285</v>
      </c>
      <c r="C2" s="274"/>
      <c r="D2" s="274"/>
      <c r="E2" s="274"/>
      <c r="F2" s="274"/>
      <c r="G2" s="98"/>
      <c r="H2" s="274" t="s">
        <v>284</v>
      </c>
      <c r="I2" s="274"/>
      <c r="J2" s="274"/>
      <c r="K2" s="274"/>
      <c r="L2" s="274"/>
      <c r="M2" s="274"/>
      <c r="N2" s="274"/>
      <c r="O2" s="76"/>
      <c r="P2" s="98"/>
      <c r="Q2" s="98"/>
      <c r="R2" s="98"/>
      <c r="S2" s="98"/>
      <c r="T2" s="98"/>
      <c r="U2" s="283" t="s">
        <v>410</v>
      </c>
      <c r="V2" s="284"/>
      <c r="W2" s="284"/>
      <c r="X2" s="284"/>
      <c r="Y2" s="284"/>
      <c r="Z2" s="285"/>
      <c r="AA2" s="10"/>
    </row>
    <row r="3" spans="1:31" ht="16.5" customHeight="1" thickBot="1" thickTop="1">
      <c r="A3" s="58"/>
      <c r="B3" s="291" t="s">
        <v>38</v>
      </c>
      <c r="C3" s="292"/>
      <c r="D3" s="292"/>
      <c r="E3" s="292"/>
      <c r="F3" s="293"/>
      <c r="G3" s="98"/>
      <c r="H3" s="294" t="s">
        <v>103</v>
      </c>
      <c r="I3" s="294"/>
      <c r="J3" s="294"/>
      <c r="K3" s="294"/>
      <c r="L3" s="294"/>
      <c r="M3" s="294"/>
      <c r="N3" s="294"/>
      <c r="O3" s="76"/>
      <c r="P3" s="76"/>
      <c r="Q3" s="76"/>
      <c r="R3" s="76"/>
      <c r="S3" s="76"/>
      <c r="T3" s="76"/>
      <c r="U3" s="295" t="s">
        <v>39</v>
      </c>
      <c r="V3" s="295"/>
      <c r="W3" s="295"/>
      <c r="X3" s="295"/>
      <c r="Y3" s="295"/>
      <c r="Z3" s="295"/>
      <c r="AA3" s="10"/>
      <c r="AB3" s="282"/>
      <c r="AC3" s="282"/>
      <c r="AD3" s="282"/>
      <c r="AE3" s="282"/>
    </row>
    <row r="4" spans="1:31" ht="16.5" customHeight="1" thickTop="1">
      <c r="A4" s="58"/>
      <c r="B4" s="296" t="s">
        <v>40</v>
      </c>
      <c r="C4" s="296"/>
      <c r="D4" s="296"/>
      <c r="E4" s="296"/>
      <c r="F4" s="296"/>
      <c r="G4" s="98"/>
      <c r="H4" s="106" t="s">
        <v>41</v>
      </c>
      <c r="I4" s="297" t="s">
        <v>114</v>
      </c>
      <c r="J4" s="298"/>
      <c r="K4" s="298"/>
      <c r="L4" s="298"/>
      <c r="M4" s="298"/>
      <c r="N4" s="299"/>
      <c r="O4" s="76"/>
      <c r="P4" s="76"/>
      <c r="Q4" s="76"/>
      <c r="R4" s="76"/>
      <c r="S4" s="76"/>
      <c r="T4" s="76"/>
      <c r="U4" s="97"/>
      <c r="V4" s="36" t="s">
        <v>42</v>
      </c>
      <c r="W4" s="300" t="s">
        <v>278</v>
      </c>
      <c r="X4" s="301"/>
      <c r="Y4" s="301"/>
      <c r="Z4" s="15"/>
      <c r="AA4" s="10"/>
      <c r="AB4" s="282"/>
      <c r="AC4" s="282"/>
      <c r="AD4" s="282"/>
      <c r="AE4" s="282"/>
    </row>
    <row r="5" spans="1:31" ht="16.5" customHeight="1">
      <c r="A5" s="58"/>
      <c r="B5" s="118" t="s">
        <v>43</v>
      </c>
      <c r="C5" s="118" t="s">
        <v>44</v>
      </c>
      <c r="D5" s="118" t="s">
        <v>45</v>
      </c>
      <c r="E5" s="118" t="s">
        <v>46</v>
      </c>
      <c r="F5" s="119" t="s">
        <v>47</v>
      </c>
      <c r="G5" s="98"/>
      <c r="H5" s="302" t="s">
        <v>48</v>
      </c>
      <c r="I5" s="304" t="s">
        <v>104</v>
      </c>
      <c r="J5" s="305"/>
      <c r="K5" s="305"/>
      <c r="L5" s="305"/>
      <c r="M5" s="305"/>
      <c r="N5" s="306"/>
      <c r="O5" s="76"/>
      <c r="P5" s="76"/>
      <c r="Q5" s="76"/>
      <c r="R5" s="11"/>
      <c r="S5" s="76"/>
      <c r="T5" s="76"/>
      <c r="U5" s="97"/>
      <c r="V5" s="37" t="s">
        <v>49</v>
      </c>
      <c r="W5" s="286" t="s">
        <v>279</v>
      </c>
      <c r="X5" s="287"/>
      <c r="Y5" s="287"/>
      <c r="Z5" s="15"/>
      <c r="AA5" s="10"/>
      <c r="AB5" s="282"/>
      <c r="AC5" s="282"/>
      <c r="AD5" s="282"/>
      <c r="AE5" s="282"/>
    </row>
    <row r="6" spans="1:31" ht="16.5" customHeight="1">
      <c r="A6" s="58"/>
      <c r="B6" s="114" t="s">
        <v>50</v>
      </c>
      <c r="C6" s="114" t="s">
        <v>51</v>
      </c>
      <c r="D6" s="120" t="s">
        <v>52</v>
      </c>
      <c r="E6" s="16">
        <v>0.2916666666666667</v>
      </c>
      <c r="F6" s="125" t="s">
        <v>105</v>
      </c>
      <c r="G6" s="98"/>
      <c r="H6" s="303"/>
      <c r="I6" s="263" t="s">
        <v>280</v>
      </c>
      <c r="J6" s="264"/>
      <c r="K6" s="264"/>
      <c r="L6" s="264"/>
      <c r="M6" s="264"/>
      <c r="N6" s="265"/>
      <c r="O6" s="76"/>
      <c r="P6" s="76"/>
      <c r="Q6" s="76"/>
      <c r="R6" s="76"/>
      <c r="S6" s="76"/>
      <c r="T6" s="76"/>
      <c r="U6" s="97"/>
      <c r="V6" s="37" t="s">
        <v>53</v>
      </c>
      <c r="W6" s="286" t="s">
        <v>283</v>
      </c>
      <c r="X6" s="287"/>
      <c r="Y6" s="287"/>
      <c r="Z6" s="15"/>
      <c r="AA6" s="10"/>
      <c r="AB6" s="281"/>
      <c r="AC6" s="281"/>
      <c r="AD6" s="281"/>
      <c r="AE6" s="281"/>
    </row>
    <row r="7" spans="1:31" ht="16.5" customHeight="1">
      <c r="A7" s="58"/>
      <c r="B7" s="121"/>
      <c r="C7" s="121"/>
      <c r="D7" s="122" t="s">
        <v>54</v>
      </c>
      <c r="E7" s="16">
        <v>0.3333333333333333</v>
      </c>
      <c r="F7" s="104" t="s">
        <v>286</v>
      </c>
      <c r="G7" s="98"/>
      <c r="H7" s="111" t="s">
        <v>55</v>
      </c>
      <c r="I7" s="288" t="s">
        <v>239</v>
      </c>
      <c r="J7" s="289"/>
      <c r="K7" s="289"/>
      <c r="L7" s="289"/>
      <c r="M7" s="289"/>
      <c r="N7" s="290"/>
      <c r="O7" s="76"/>
      <c r="P7" s="76"/>
      <c r="Q7" s="76"/>
      <c r="R7" s="76"/>
      <c r="S7" s="76"/>
      <c r="T7" s="76"/>
      <c r="U7" s="97"/>
      <c r="V7" s="37" t="s">
        <v>56</v>
      </c>
      <c r="W7" s="286" t="s">
        <v>396</v>
      </c>
      <c r="X7" s="287"/>
      <c r="Y7" s="287"/>
      <c r="Z7" s="15"/>
      <c r="AA7" s="10"/>
      <c r="AB7" s="281"/>
      <c r="AC7" s="281"/>
      <c r="AD7" s="281"/>
      <c r="AE7" s="281"/>
    </row>
    <row r="8" spans="1:31" ht="16.5" customHeight="1">
      <c r="A8" s="58"/>
      <c r="B8" s="121"/>
      <c r="C8" s="121"/>
      <c r="D8" s="66" t="s">
        <v>57</v>
      </c>
      <c r="E8" s="16">
        <v>0.4375</v>
      </c>
      <c r="F8" s="104" t="s">
        <v>58</v>
      </c>
      <c r="G8" s="98"/>
      <c r="H8" s="307" t="s">
        <v>251</v>
      </c>
      <c r="I8" s="307"/>
      <c r="J8" s="307"/>
      <c r="K8" s="307"/>
      <c r="L8" s="307"/>
      <c r="M8" s="307"/>
      <c r="N8" s="307"/>
      <c r="O8" s="76"/>
      <c r="P8" s="76"/>
      <c r="Q8" s="76"/>
      <c r="R8" s="76"/>
      <c r="S8" s="76"/>
      <c r="T8" s="76"/>
      <c r="U8" s="97"/>
      <c r="V8" s="37" t="s">
        <v>59</v>
      </c>
      <c r="W8" s="308" t="s">
        <v>275</v>
      </c>
      <c r="X8" s="309"/>
      <c r="Y8" s="309"/>
      <c r="Z8" s="15"/>
      <c r="AA8" s="10"/>
      <c r="AB8" s="281"/>
      <c r="AC8" s="281"/>
      <c r="AD8" s="281"/>
      <c r="AE8" s="281"/>
    </row>
    <row r="9" spans="1:31" ht="16.5" customHeight="1">
      <c r="A9" s="58"/>
      <c r="B9" s="121"/>
      <c r="C9" s="121"/>
      <c r="D9" s="123"/>
      <c r="E9" s="20" t="s">
        <v>60</v>
      </c>
      <c r="F9" s="105" t="s">
        <v>134</v>
      </c>
      <c r="G9" s="98"/>
      <c r="H9" s="310" t="s">
        <v>61</v>
      </c>
      <c r="I9" s="310"/>
      <c r="J9" s="310"/>
      <c r="K9" s="310"/>
      <c r="L9" s="310"/>
      <c r="M9" s="310"/>
      <c r="N9" s="310"/>
      <c r="O9" s="76"/>
      <c r="P9" s="76"/>
      <c r="Q9" s="76"/>
      <c r="R9" s="76"/>
      <c r="S9" s="76"/>
      <c r="T9" s="76"/>
      <c r="U9" s="97"/>
      <c r="V9" s="63" t="s">
        <v>138</v>
      </c>
      <c r="W9" s="311" t="s">
        <v>276</v>
      </c>
      <c r="X9" s="312"/>
      <c r="Y9" s="312"/>
      <c r="Z9" s="15"/>
      <c r="AA9" s="10"/>
      <c r="AB9" s="281"/>
      <c r="AC9" s="281"/>
      <c r="AD9" s="281"/>
      <c r="AE9" s="281"/>
    </row>
    <row r="10" spans="1:31" ht="16.5" customHeight="1">
      <c r="A10" s="58"/>
      <c r="B10" s="121"/>
      <c r="C10" s="121"/>
      <c r="D10" s="123"/>
      <c r="E10" s="124" t="s">
        <v>62</v>
      </c>
      <c r="F10" s="105" t="s">
        <v>133</v>
      </c>
      <c r="G10" s="98"/>
      <c r="H10" s="313" t="s">
        <v>63</v>
      </c>
      <c r="I10" s="313"/>
      <c r="J10" s="313"/>
      <c r="K10" s="313"/>
      <c r="L10" s="313"/>
      <c r="M10" s="313"/>
      <c r="N10" s="313"/>
      <c r="O10" s="76"/>
      <c r="P10" s="76"/>
      <c r="Q10" s="76"/>
      <c r="R10" s="76"/>
      <c r="S10" s="76"/>
      <c r="T10" s="76"/>
      <c r="U10" s="97"/>
      <c r="V10" s="37" t="s">
        <v>64</v>
      </c>
      <c r="W10" s="314" t="s">
        <v>287</v>
      </c>
      <c r="X10" s="315"/>
      <c r="Y10" s="315"/>
      <c r="Z10" s="15"/>
      <c r="AA10" s="10"/>
      <c r="AB10" s="282"/>
      <c r="AC10" s="282"/>
      <c r="AD10" s="282"/>
      <c r="AE10" s="282"/>
    </row>
    <row r="11" spans="1:31" ht="16.5" customHeight="1">
      <c r="A11" s="58"/>
      <c r="B11" s="121"/>
      <c r="C11" s="121"/>
      <c r="D11" s="73" t="s">
        <v>26</v>
      </c>
      <c r="E11" s="16">
        <v>0.5208333333333334</v>
      </c>
      <c r="F11" s="71" t="s">
        <v>111</v>
      </c>
      <c r="G11" s="98"/>
      <c r="H11" s="113"/>
      <c r="I11" s="113"/>
      <c r="J11" s="113"/>
      <c r="K11" s="113"/>
      <c r="L11" s="113"/>
      <c r="M11" s="113"/>
      <c r="N11" s="113"/>
      <c r="O11" s="76"/>
      <c r="P11" s="76"/>
      <c r="Q11" s="76"/>
      <c r="R11" s="76"/>
      <c r="S11" s="76"/>
      <c r="T11" s="76"/>
      <c r="U11" s="97"/>
      <c r="V11" s="155" t="s">
        <v>65</v>
      </c>
      <c r="W11" s="323" t="s">
        <v>405</v>
      </c>
      <c r="X11" s="324"/>
      <c r="Y11" s="324"/>
      <c r="Z11" s="15"/>
      <c r="AA11" s="10"/>
      <c r="AB11" s="282"/>
      <c r="AC11" s="282"/>
      <c r="AD11" s="282"/>
      <c r="AE11" s="282"/>
    </row>
    <row r="12" spans="1:31" ht="16.5" customHeight="1" thickBot="1">
      <c r="A12" s="58"/>
      <c r="B12" s="121"/>
      <c r="C12" s="121"/>
      <c r="D12" s="112"/>
      <c r="E12" s="69">
        <v>0.6041666666666666</v>
      </c>
      <c r="F12" s="71" t="s">
        <v>2</v>
      </c>
      <c r="G12" s="98"/>
      <c r="H12" s="325" t="s">
        <v>66</v>
      </c>
      <c r="I12" s="325"/>
      <c r="J12" s="325"/>
      <c r="K12" s="325"/>
      <c r="L12" s="325"/>
      <c r="M12" s="325"/>
      <c r="N12" s="325"/>
      <c r="O12" s="76"/>
      <c r="P12" s="76"/>
      <c r="Q12" s="76"/>
      <c r="R12" s="76"/>
      <c r="S12" s="76"/>
      <c r="T12" s="76"/>
      <c r="U12" s="97"/>
      <c r="V12" s="38" t="s">
        <v>67</v>
      </c>
      <c r="W12" s="326"/>
      <c r="X12" s="327"/>
      <c r="Y12" s="327"/>
      <c r="Z12" s="15"/>
      <c r="AA12" s="10"/>
      <c r="AB12" s="281"/>
      <c r="AC12" s="281"/>
      <c r="AD12" s="281"/>
      <c r="AE12" s="281"/>
    </row>
    <row r="13" spans="1:31" ht="16.5" customHeight="1" thickBot="1" thickTop="1">
      <c r="A13" s="58"/>
      <c r="B13" s="65"/>
      <c r="C13" s="65"/>
      <c r="D13" s="72" t="s">
        <v>34</v>
      </c>
      <c r="E13" s="69">
        <v>0.6458333333333334</v>
      </c>
      <c r="F13" s="71" t="s">
        <v>92</v>
      </c>
      <c r="G13" s="98"/>
      <c r="H13" s="150"/>
      <c r="I13" s="148"/>
      <c r="J13" s="143" t="s">
        <v>242</v>
      </c>
      <c r="K13" s="114" t="s">
        <v>222</v>
      </c>
      <c r="L13" s="114" t="s">
        <v>223</v>
      </c>
      <c r="M13" s="114" t="s">
        <v>224</v>
      </c>
      <c r="N13" s="114" t="s">
        <v>225</v>
      </c>
      <c r="O13" s="147"/>
      <c r="P13" s="13" t="s">
        <v>226</v>
      </c>
      <c r="Q13" s="13" t="s">
        <v>226</v>
      </c>
      <c r="R13" s="13" t="s">
        <v>226</v>
      </c>
      <c r="S13" s="13" t="s">
        <v>226</v>
      </c>
      <c r="T13" s="13"/>
      <c r="U13" s="281"/>
      <c r="V13" s="281"/>
      <c r="W13" s="281"/>
      <c r="X13" s="281"/>
      <c r="Y13" s="281"/>
      <c r="Z13" s="281"/>
      <c r="AA13" s="10"/>
      <c r="AB13" s="281"/>
      <c r="AC13" s="281"/>
      <c r="AD13" s="281"/>
      <c r="AE13" s="281"/>
    </row>
    <row r="14" spans="1:31" ht="16.5" customHeight="1" thickBot="1">
      <c r="A14" s="58"/>
      <c r="B14" s="65"/>
      <c r="C14" s="65"/>
      <c r="D14" s="72"/>
      <c r="E14" s="20" t="s">
        <v>0</v>
      </c>
      <c r="F14" s="71" t="s">
        <v>131</v>
      </c>
      <c r="G14" s="98"/>
      <c r="H14" s="152" t="s">
        <v>227</v>
      </c>
      <c r="I14" s="149" t="s">
        <v>228</v>
      </c>
      <c r="J14" s="31" t="s">
        <v>244</v>
      </c>
      <c r="K14" s="241">
        <v>350000</v>
      </c>
      <c r="L14" s="241">
        <f aca="true" t="shared" si="0" ref="L14:N15">SUM(K14+Q21)</f>
        <v>345000</v>
      </c>
      <c r="M14" s="241">
        <f t="shared" si="0"/>
        <v>340000</v>
      </c>
      <c r="N14" s="241">
        <f t="shared" si="0"/>
        <v>335000</v>
      </c>
      <c r="O14" s="147"/>
      <c r="P14" s="13"/>
      <c r="Q14" s="13"/>
      <c r="R14" s="13"/>
      <c r="S14" s="147"/>
      <c r="T14" s="76"/>
      <c r="U14" s="97"/>
      <c r="V14" s="39" t="s">
        <v>69</v>
      </c>
      <c r="W14" s="328"/>
      <c r="X14" s="281"/>
      <c r="Y14" s="281"/>
      <c r="Z14" s="281"/>
      <c r="AA14" s="10"/>
      <c r="AB14" s="281"/>
      <c r="AC14" s="281"/>
      <c r="AD14" s="281"/>
      <c r="AE14" s="281"/>
    </row>
    <row r="15" spans="1:31" ht="16.5" customHeight="1" thickBot="1">
      <c r="A15" s="58"/>
      <c r="B15" s="65"/>
      <c r="C15" s="65"/>
      <c r="D15" s="112"/>
      <c r="E15" s="69">
        <v>0.7291666666666666</v>
      </c>
      <c r="F15" s="71" t="s">
        <v>2</v>
      </c>
      <c r="G15" s="98"/>
      <c r="H15" s="153"/>
      <c r="I15" s="151" t="s">
        <v>229</v>
      </c>
      <c r="J15" s="31" t="s">
        <v>230</v>
      </c>
      <c r="K15" s="241">
        <v>400000</v>
      </c>
      <c r="L15" s="241">
        <f t="shared" si="0"/>
        <v>370000</v>
      </c>
      <c r="M15" s="241">
        <f t="shared" si="0"/>
        <v>345000</v>
      </c>
      <c r="N15" s="241">
        <f t="shared" si="0"/>
        <v>330000</v>
      </c>
      <c r="O15" s="12"/>
      <c r="P15" s="13">
        <v>10000</v>
      </c>
      <c r="Q15" s="13">
        <v>5000</v>
      </c>
      <c r="R15" s="13">
        <v>5000</v>
      </c>
      <c r="S15" s="5">
        <v>5000</v>
      </c>
      <c r="T15" s="5"/>
      <c r="U15" s="281"/>
      <c r="V15" s="281"/>
      <c r="W15" s="281"/>
      <c r="X15" s="281"/>
      <c r="Y15" s="281"/>
      <c r="Z15" s="281"/>
      <c r="AA15" s="10"/>
      <c r="AB15" s="282"/>
      <c r="AC15" s="282"/>
      <c r="AD15" s="282"/>
      <c r="AE15" s="282"/>
    </row>
    <row r="16" spans="1:31" ht="16.5" customHeight="1" thickTop="1">
      <c r="A16" s="58"/>
      <c r="B16" s="65"/>
      <c r="C16" s="65"/>
      <c r="D16" s="112" t="s">
        <v>3</v>
      </c>
      <c r="E16" s="23" t="s">
        <v>4</v>
      </c>
      <c r="F16" s="131" t="s">
        <v>406</v>
      </c>
      <c r="G16" s="98"/>
      <c r="H16" s="316" t="s">
        <v>231</v>
      </c>
      <c r="I16" s="317"/>
      <c r="J16" s="317"/>
      <c r="K16" s="317"/>
      <c r="L16" s="317"/>
      <c r="M16" s="317"/>
      <c r="N16" s="318"/>
      <c r="O16" s="12"/>
      <c r="P16" s="13">
        <v>20000</v>
      </c>
      <c r="Q16" s="13">
        <v>15000</v>
      </c>
      <c r="R16" s="13">
        <v>45000</v>
      </c>
      <c r="S16" s="14">
        <v>45000</v>
      </c>
      <c r="T16" s="14"/>
      <c r="U16" s="97"/>
      <c r="V16" s="36" t="s">
        <v>70</v>
      </c>
      <c r="W16" s="55" t="s">
        <v>71</v>
      </c>
      <c r="X16" s="55" t="s">
        <v>72</v>
      </c>
      <c r="Y16" s="56" t="s">
        <v>73</v>
      </c>
      <c r="Z16" s="15"/>
      <c r="AA16" s="10"/>
      <c r="AB16" s="282"/>
      <c r="AC16" s="282"/>
      <c r="AD16" s="282"/>
      <c r="AE16" s="282"/>
    </row>
    <row r="17" spans="1:31" ht="16.5" customHeight="1">
      <c r="A17" s="58"/>
      <c r="B17" s="243" t="s">
        <v>135</v>
      </c>
      <c r="C17" s="244"/>
      <c r="D17" s="244"/>
      <c r="E17" s="244"/>
      <c r="F17" s="245"/>
      <c r="G17" s="98"/>
      <c r="H17" s="319"/>
      <c r="I17" s="319"/>
      <c r="J17" s="319"/>
      <c r="K17" s="319"/>
      <c r="L17" s="319"/>
      <c r="M17" s="319"/>
      <c r="N17" s="319"/>
      <c r="O17" s="147"/>
      <c r="P17" s="13"/>
      <c r="Q17" s="13"/>
      <c r="R17" s="13"/>
      <c r="S17" s="14"/>
      <c r="T17" s="14"/>
      <c r="U17" s="97"/>
      <c r="V17" s="37" t="s">
        <v>74</v>
      </c>
      <c r="W17" s="46"/>
      <c r="X17" s="47"/>
      <c r="Y17" s="48">
        <f aca="true" t="shared" si="1" ref="Y17:Y22">SUM(W17*X17)</f>
        <v>0</v>
      </c>
      <c r="Z17" s="15"/>
      <c r="AA17" s="10"/>
      <c r="AB17" s="282"/>
      <c r="AC17" s="282"/>
      <c r="AD17" s="282"/>
      <c r="AE17" s="282"/>
    </row>
    <row r="18" spans="1:27" ht="16.5" customHeight="1">
      <c r="A18" s="58"/>
      <c r="B18" s="246"/>
      <c r="C18" s="246"/>
      <c r="D18" s="246"/>
      <c r="E18" s="246"/>
      <c r="F18" s="246"/>
      <c r="G18" s="98"/>
      <c r="H18" s="75"/>
      <c r="I18" s="320" t="s">
        <v>232</v>
      </c>
      <c r="J18" s="143" t="s">
        <v>243</v>
      </c>
      <c r="K18" s="114" t="s">
        <v>163</v>
      </c>
      <c r="L18" s="114" t="s">
        <v>223</v>
      </c>
      <c r="M18" s="114" t="s">
        <v>224</v>
      </c>
      <c r="N18" s="114" t="s">
        <v>225</v>
      </c>
      <c r="O18" s="147"/>
      <c r="P18" s="13">
        <v>35000</v>
      </c>
      <c r="Q18" s="13">
        <v>30000</v>
      </c>
      <c r="R18" s="13">
        <v>25000</v>
      </c>
      <c r="S18" s="13">
        <v>20000</v>
      </c>
      <c r="T18" s="13"/>
      <c r="U18" s="97"/>
      <c r="V18" s="37" t="s">
        <v>236</v>
      </c>
      <c r="W18" s="46"/>
      <c r="X18" s="47"/>
      <c r="Y18" s="48">
        <f t="shared" si="1"/>
        <v>0</v>
      </c>
      <c r="Z18" s="15"/>
      <c r="AA18" s="10"/>
    </row>
    <row r="19" spans="1:27" ht="16.5" customHeight="1">
      <c r="A19" s="58"/>
      <c r="B19" s="107" t="s">
        <v>5</v>
      </c>
      <c r="C19" s="108" t="s">
        <v>6</v>
      </c>
      <c r="D19" s="109" t="s">
        <v>7</v>
      </c>
      <c r="E19" s="132">
        <v>0.2916666666666667</v>
      </c>
      <c r="F19" s="71" t="s">
        <v>32</v>
      </c>
      <c r="G19" s="98"/>
      <c r="H19" s="152" t="s">
        <v>233</v>
      </c>
      <c r="I19" s="321"/>
      <c r="J19" s="31" t="s">
        <v>244</v>
      </c>
      <c r="K19" s="35">
        <f>SUM(K14+P15)</f>
        <v>360000</v>
      </c>
      <c r="L19" s="35">
        <f aca="true" t="shared" si="2" ref="K19:N20">SUM(L14+Q15)</f>
        <v>350000</v>
      </c>
      <c r="M19" s="35">
        <f>SUM(M14+R15)</f>
        <v>345000</v>
      </c>
      <c r="N19" s="35">
        <f t="shared" si="2"/>
        <v>340000</v>
      </c>
      <c r="O19" s="147"/>
      <c r="P19" s="13">
        <v>105000</v>
      </c>
      <c r="Q19" s="13">
        <v>85000</v>
      </c>
      <c r="R19" s="14">
        <v>50000</v>
      </c>
      <c r="S19" s="14">
        <v>50000</v>
      </c>
      <c r="T19" s="14"/>
      <c r="U19" s="97"/>
      <c r="V19" s="37" t="s">
        <v>77</v>
      </c>
      <c r="W19" s="46"/>
      <c r="X19" s="47"/>
      <c r="Y19" s="48">
        <f t="shared" si="1"/>
        <v>0</v>
      </c>
      <c r="Z19" s="15"/>
      <c r="AA19" s="10"/>
    </row>
    <row r="20" spans="1:27" ht="16.5" customHeight="1">
      <c r="A20" s="58"/>
      <c r="B20" s="110"/>
      <c r="C20" s="112"/>
      <c r="D20" s="72" t="s">
        <v>8</v>
      </c>
      <c r="E20" s="132">
        <v>0.3333333333333333</v>
      </c>
      <c r="F20" s="71" t="s">
        <v>9</v>
      </c>
      <c r="G20" s="98"/>
      <c r="H20" s="153"/>
      <c r="I20" s="322"/>
      <c r="J20" s="115" t="s">
        <v>230</v>
      </c>
      <c r="K20" s="35">
        <f t="shared" si="2"/>
        <v>420000</v>
      </c>
      <c r="L20" s="35">
        <f t="shared" si="2"/>
        <v>385000</v>
      </c>
      <c r="M20" s="35">
        <f t="shared" si="2"/>
        <v>390000</v>
      </c>
      <c r="N20" s="35">
        <f t="shared" si="2"/>
        <v>375000</v>
      </c>
      <c r="O20" s="12"/>
      <c r="P20" s="13"/>
      <c r="Q20" s="13"/>
      <c r="R20" s="14"/>
      <c r="S20" s="14"/>
      <c r="T20" s="14"/>
      <c r="U20" s="97"/>
      <c r="V20" s="37" t="s">
        <v>221</v>
      </c>
      <c r="W20" s="46"/>
      <c r="X20" s="47"/>
      <c r="Y20" s="48">
        <f t="shared" si="1"/>
        <v>0</v>
      </c>
      <c r="Z20" s="15"/>
      <c r="AA20" s="10"/>
    </row>
    <row r="21" spans="1:27" ht="16.5" customHeight="1">
      <c r="A21" s="58"/>
      <c r="B21" s="110"/>
      <c r="C21" s="112"/>
      <c r="D21" s="247" t="s">
        <v>10</v>
      </c>
      <c r="E21" s="248"/>
      <c r="F21" s="436" t="s">
        <v>413</v>
      </c>
      <c r="G21" s="98"/>
      <c r="H21" s="316" t="s">
        <v>231</v>
      </c>
      <c r="I21" s="317"/>
      <c r="J21" s="317"/>
      <c r="K21" s="317"/>
      <c r="L21" s="317"/>
      <c r="M21" s="317"/>
      <c r="N21" s="318"/>
      <c r="O21" s="12"/>
      <c r="P21" s="13">
        <v>1</v>
      </c>
      <c r="Q21" s="13">
        <v>-5000</v>
      </c>
      <c r="R21" s="13">
        <v>-5000</v>
      </c>
      <c r="S21" s="14">
        <v>-5000</v>
      </c>
      <c r="T21" s="14"/>
      <c r="U21" s="97"/>
      <c r="V21" s="37" t="s">
        <v>237</v>
      </c>
      <c r="W21" s="49"/>
      <c r="X21" s="50"/>
      <c r="Y21" s="48">
        <f t="shared" si="1"/>
        <v>0</v>
      </c>
      <c r="Z21" s="15"/>
      <c r="AA21" s="10"/>
    </row>
    <row r="22" spans="1:27" ht="16.5" customHeight="1" thickBot="1">
      <c r="A22" s="58"/>
      <c r="B22" s="110"/>
      <c r="C22" s="112"/>
      <c r="D22" s="112" t="s">
        <v>11</v>
      </c>
      <c r="E22" s="74" t="s">
        <v>0</v>
      </c>
      <c r="F22" s="71" t="s">
        <v>12</v>
      </c>
      <c r="G22" s="98"/>
      <c r="H22" s="154"/>
      <c r="I22" s="154"/>
      <c r="J22" s="154"/>
      <c r="K22" s="154"/>
      <c r="L22" s="154"/>
      <c r="M22" s="154"/>
      <c r="N22" s="154"/>
      <c r="O22" s="147"/>
      <c r="P22" s="13">
        <v>1</v>
      </c>
      <c r="Q22" s="13">
        <v>-30000</v>
      </c>
      <c r="R22" s="13">
        <v>-25000</v>
      </c>
      <c r="S22" s="14">
        <v>-15000</v>
      </c>
      <c r="T22" s="14"/>
      <c r="U22" s="97"/>
      <c r="V22" s="38" t="s">
        <v>78</v>
      </c>
      <c r="W22" s="49"/>
      <c r="X22" s="50"/>
      <c r="Y22" s="51">
        <f t="shared" si="1"/>
        <v>0</v>
      </c>
      <c r="Z22" s="15"/>
      <c r="AA22" s="10"/>
    </row>
    <row r="23" spans="1:27" ht="19.5" customHeight="1" thickBot="1" thickTop="1">
      <c r="A23" s="58"/>
      <c r="B23" s="110"/>
      <c r="C23" s="112"/>
      <c r="D23" s="112"/>
      <c r="E23" s="74" t="s">
        <v>0</v>
      </c>
      <c r="F23" s="71" t="s">
        <v>13</v>
      </c>
      <c r="G23" s="98"/>
      <c r="H23" s="199" t="s">
        <v>342</v>
      </c>
      <c r="I23" s="70" t="s">
        <v>343</v>
      </c>
      <c r="J23" s="143" t="s">
        <v>242</v>
      </c>
      <c r="K23" s="114" t="s">
        <v>222</v>
      </c>
      <c r="L23" s="114" t="s">
        <v>223</v>
      </c>
      <c r="M23" s="114" t="s">
        <v>224</v>
      </c>
      <c r="N23" s="114" t="s">
        <v>225</v>
      </c>
      <c r="O23" s="147"/>
      <c r="P23" s="13">
        <v>1</v>
      </c>
      <c r="Q23" s="13">
        <v>-10000</v>
      </c>
      <c r="R23" s="13">
        <v>-5000</v>
      </c>
      <c r="S23" s="13">
        <v>-5000</v>
      </c>
      <c r="T23" s="13"/>
      <c r="U23" s="97"/>
      <c r="V23" s="77" t="s">
        <v>79</v>
      </c>
      <c r="W23" s="3"/>
      <c r="X23" s="2"/>
      <c r="Y23" s="8">
        <f>SUM(Y17:Y22)</f>
        <v>0</v>
      </c>
      <c r="Z23" s="15"/>
      <c r="AA23" s="10"/>
    </row>
    <row r="24" spans="1:27" ht="16.5" customHeight="1" thickBot="1" thickTop="1">
      <c r="A24" s="58"/>
      <c r="B24" s="110"/>
      <c r="C24" s="112"/>
      <c r="D24" s="72" t="s">
        <v>14</v>
      </c>
      <c r="E24" s="74" t="s">
        <v>0</v>
      </c>
      <c r="F24" s="71" t="s">
        <v>35</v>
      </c>
      <c r="G24" s="98"/>
      <c r="H24" s="94" t="s">
        <v>178</v>
      </c>
      <c r="I24" s="78" t="s">
        <v>344</v>
      </c>
      <c r="J24" s="31" t="s">
        <v>245</v>
      </c>
      <c r="K24" s="35">
        <f aca="true" t="shared" si="3" ref="K24:N25">SUM(K19+P18)</f>
        <v>395000</v>
      </c>
      <c r="L24" s="35">
        <f t="shared" si="3"/>
        <v>380000</v>
      </c>
      <c r="M24" s="35">
        <f t="shared" si="3"/>
        <v>370000</v>
      </c>
      <c r="N24" s="35">
        <f t="shared" si="3"/>
        <v>360000</v>
      </c>
      <c r="O24" s="147"/>
      <c r="P24" s="13">
        <v>1</v>
      </c>
      <c r="Q24" s="13">
        <v>-35000</v>
      </c>
      <c r="R24" s="14">
        <v>-20000</v>
      </c>
      <c r="S24" s="14">
        <v>-15000</v>
      </c>
      <c r="T24" s="14"/>
      <c r="U24" s="97"/>
      <c r="V24" s="41" t="s">
        <v>80</v>
      </c>
      <c r="W24" s="40"/>
      <c r="X24" s="40"/>
      <c r="Y24" s="40"/>
      <c r="Z24" s="15"/>
      <c r="AA24" s="10"/>
    </row>
    <row r="25" spans="1:27" ht="16.5" customHeight="1" thickTop="1">
      <c r="A25" s="58"/>
      <c r="B25" s="110"/>
      <c r="C25" s="112"/>
      <c r="D25" s="112"/>
      <c r="E25" s="74" t="s">
        <v>0</v>
      </c>
      <c r="F25" s="71" t="s">
        <v>116</v>
      </c>
      <c r="G25" s="98"/>
      <c r="H25" s="200" t="s">
        <v>345</v>
      </c>
      <c r="I25" s="79" t="s">
        <v>393</v>
      </c>
      <c r="J25" s="115" t="s">
        <v>234</v>
      </c>
      <c r="K25" s="35">
        <f>SUM(K20+P19)</f>
        <v>525000</v>
      </c>
      <c r="L25" s="35">
        <f t="shared" si="3"/>
        <v>470000</v>
      </c>
      <c r="M25" s="35">
        <f t="shared" si="3"/>
        <v>440000</v>
      </c>
      <c r="N25" s="35">
        <f t="shared" si="3"/>
        <v>425000</v>
      </c>
      <c r="O25" s="12"/>
      <c r="P25" s="13">
        <v>1</v>
      </c>
      <c r="Q25" s="13">
        <v>-15000</v>
      </c>
      <c r="R25" s="13">
        <v>-10000</v>
      </c>
      <c r="S25" s="13">
        <v>-10000</v>
      </c>
      <c r="T25" s="13"/>
      <c r="U25" s="97"/>
      <c r="V25" s="140" t="s">
        <v>139</v>
      </c>
      <c r="W25" s="60"/>
      <c r="X25" s="61"/>
      <c r="Y25" s="62">
        <f>SUM(W25*X25)</f>
        <v>0</v>
      </c>
      <c r="Z25" s="15"/>
      <c r="AA25" s="10"/>
    </row>
    <row r="26" spans="1:27" ht="16.5" customHeight="1">
      <c r="A26" s="58"/>
      <c r="B26" s="110"/>
      <c r="C26" s="112"/>
      <c r="D26" s="82" t="s">
        <v>253</v>
      </c>
      <c r="E26" s="25" t="s">
        <v>0</v>
      </c>
      <c r="F26" s="17" t="s">
        <v>117</v>
      </c>
      <c r="G26" s="98"/>
      <c r="H26" s="329" t="s">
        <v>235</v>
      </c>
      <c r="I26" s="329"/>
      <c r="J26" s="329"/>
      <c r="K26" s="329"/>
      <c r="L26" s="329"/>
      <c r="M26" s="329"/>
      <c r="N26" s="329"/>
      <c r="O26" s="147"/>
      <c r="P26" s="13">
        <v>1</v>
      </c>
      <c r="Q26" s="13">
        <v>-55000</v>
      </c>
      <c r="R26" s="13">
        <v>-25000</v>
      </c>
      <c r="S26" s="13">
        <v>-15000</v>
      </c>
      <c r="T26" s="13"/>
      <c r="U26" s="97"/>
      <c r="V26" s="42"/>
      <c r="W26" s="52"/>
      <c r="X26" s="53"/>
      <c r="Y26" s="54">
        <f aca="true" t="shared" si="4" ref="Y26:Y32">SUM(W26*X26)</f>
        <v>0</v>
      </c>
      <c r="Z26" s="15"/>
      <c r="AA26" s="10"/>
    </row>
    <row r="27" spans="1:27" ht="16.5" customHeight="1">
      <c r="A27" s="58"/>
      <c r="B27" s="110"/>
      <c r="C27" s="112"/>
      <c r="D27" s="83" t="s">
        <v>118</v>
      </c>
      <c r="E27" s="25" t="s">
        <v>0</v>
      </c>
      <c r="F27" s="19" t="s">
        <v>119</v>
      </c>
      <c r="G27" s="98"/>
      <c r="H27" s="330" t="s">
        <v>241</v>
      </c>
      <c r="I27" s="331"/>
      <c r="J27" s="331"/>
      <c r="K27" s="331"/>
      <c r="L27" s="331"/>
      <c r="M27" s="331"/>
      <c r="N27" s="332"/>
      <c r="O27" s="76"/>
      <c r="P27" s="13"/>
      <c r="Q27" s="13"/>
      <c r="R27" s="13"/>
      <c r="S27" s="13"/>
      <c r="T27" s="76"/>
      <c r="U27" s="97"/>
      <c r="V27" s="221" t="s">
        <v>395</v>
      </c>
      <c r="W27" s="52"/>
      <c r="X27" s="53"/>
      <c r="Y27" s="54">
        <f t="shared" si="4"/>
        <v>0</v>
      </c>
      <c r="Z27" s="15"/>
      <c r="AA27" s="10"/>
    </row>
    <row r="28" spans="1:27" ht="16.5" customHeight="1">
      <c r="A28" s="58"/>
      <c r="B28" s="110"/>
      <c r="C28" s="112"/>
      <c r="D28" s="18" t="s">
        <v>120</v>
      </c>
      <c r="E28" s="25" t="s">
        <v>0</v>
      </c>
      <c r="F28" s="17" t="s">
        <v>121</v>
      </c>
      <c r="G28" s="98"/>
      <c r="H28" s="333" t="s">
        <v>240</v>
      </c>
      <c r="I28" s="334"/>
      <c r="J28" s="334"/>
      <c r="K28" s="334"/>
      <c r="L28" s="334"/>
      <c r="M28" s="334"/>
      <c r="N28" s="335"/>
      <c r="O28" s="76"/>
      <c r="P28" s="76"/>
      <c r="Q28" s="76"/>
      <c r="R28" s="76"/>
      <c r="S28" s="76"/>
      <c r="T28" s="76"/>
      <c r="U28" s="97"/>
      <c r="V28" s="157"/>
      <c r="W28" s="52"/>
      <c r="X28" s="53"/>
      <c r="Y28" s="54">
        <f t="shared" si="4"/>
        <v>0</v>
      </c>
      <c r="Z28" s="15"/>
      <c r="AA28" s="10"/>
    </row>
    <row r="29" spans="1:27" ht="16.5" customHeight="1">
      <c r="A29" s="58"/>
      <c r="B29" s="110"/>
      <c r="C29" s="112"/>
      <c r="D29" s="18" t="s">
        <v>28</v>
      </c>
      <c r="E29" s="24">
        <v>0.5416666666666666</v>
      </c>
      <c r="F29" s="17" t="s">
        <v>122</v>
      </c>
      <c r="G29" s="98"/>
      <c r="H29" s="336" t="s">
        <v>81</v>
      </c>
      <c r="I29" s="336"/>
      <c r="J29" s="336"/>
      <c r="K29" s="336"/>
      <c r="L29" s="336"/>
      <c r="M29" s="336"/>
      <c r="N29" s="336"/>
      <c r="O29" s="76"/>
      <c r="P29" s="76"/>
      <c r="Q29" s="76"/>
      <c r="R29" s="76"/>
      <c r="S29" s="76"/>
      <c r="T29" s="76"/>
      <c r="U29" s="97"/>
      <c r="V29" s="146"/>
      <c r="W29" s="52"/>
      <c r="X29" s="53"/>
      <c r="Y29" s="54">
        <f t="shared" si="4"/>
        <v>0</v>
      </c>
      <c r="Z29" s="15"/>
      <c r="AA29" s="10"/>
    </row>
    <row r="30" spans="1:27" ht="16.5" customHeight="1">
      <c r="A30" s="58"/>
      <c r="B30" s="110"/>
      <c r="C30" s="112"/>
      <c r="D30" s="112"/>
      <c r="E30" s="134" t="s">
        <v>1</v>
      </c>
      <c r="F30" s="135" t="s">
        <v>136</v>
      </c>
      <c r="G30" s="98"/>
      <c r="H30" s="337" t="s">
        <v>82</v>
      </c>
      <c r="I30" s="337"/>
      <c r="J30" s="337"/>
      <c r="K30" s="337"/>
      <c r="L30" s="337"/>
      <c r="M30" s="337"/>
      <c r="N30" s="337"/>
      <c r="O30" s="76"/>
      <c r="P30" s="98"/>
      <c r="Q30" s="98"/>
      <c r="R30" s="98"/>
      <c r="S30" s="98"/>
      <c r="T30" s="98"/>
      <c r="U30" s="97"/>
      <c r="V30" s="64"/>
      <c r="W30" s="52"/>
      <c r="X30" s="53"/>
      <c r="Y30" s="54">
        <f t="shared" si="4"/>
        <v>0</v>
      </c>
      <c r="Z30" s="15"/>
      <c r="AA30" s="10"/>
    </row>
    <row r="31" spans="1:27" ht="16.5" customHeight="1">
      <c r="A31" s="58"/>
      <c r="B31" s="110"/>
      <c r="C31" s="112"/>
      <c r="D31" s="21" t="s">
        <v>29</v>
      </c>
      <c r="E31" s="25" t="s">
        <v>0</v>
      </c>
      <c r="F31" s="17" t="s">
        <v>246</v>
      </c>
      <c r="G31" s="98"/>
      <c r="H31" s="338" t="s">
        <v>106</v>
      </c>
      <c r="I31" s="339"/>
      <c r="J31" s="339"/>
      <c r="K31" s="339"/>
      <c r="L31" s="339"/>
      <c r="M31" s="339"/>
      <c r="N31" s="340"/>
      <c r="O31" s="76"/>
      <c r="P31" s="76"/>
      <c r="Q31" s="76"/>
      <c r="R31" s="76"/>
      <c r="S31" s="76"/>
      <c r="T31" s="76"/>
      <c r="U31" s="97"/>
      <c r="V31" s="146"/>
      <c r="W31" s="52"/>
      <c r="X31" s="53"/>
      <c r="Y31" s="54">
        <f t="shared" si="4"/>
        <v>0</v>
      </c>
      <c r="Z31" s="15"/>
      <c r="AA31" s="10"/>
    </row>
    <row r="32" spans="1:27" ht="16.5" customHeight="1">
      <c r="A32" s="58"/>
      <c r="B32" s="110"/>
      <c r="C32" s="112"/>
      <c r="D32" s="27" t="s">
        <v>16</v>
      </c>
      <c r="E32" s="28" t="s">
        <v>17</v>
      </c>
      <c r="F32" s="103" t="s">
        <v>247</v>
      </c>
      <c r="G32" s="98"/>
      <c r="H32" s="341" t="s">
        <v>83</v>
      </c>
      <c r="I32" s="342"/>
      <c r="J32" s="342"/>
      <c r="K32" s="342"/>
      <c r="L32" s="342"/>
      <c r="M32" s="342"/>
      <c r="N32" s="343"/>
      <c r="O32" s="76"/>
      <c r="P32" s="76"/>
      <c r="Q32" s="76"/>
      <c r="R32" s="76"/>
      <c r="S32" s="76"/>
      <c r="T32" s="76"/>
      <c r="U32" s="97"/>
      <c r="V32" s="42"/>
      <c r="W32" s="52"/>
      <c r="X32" s="53"/>
      <c r="Y32" s="54">
        <f t="shared" si="4"/>
        <v>0</v>
      </c>
      <c r="Z32" s="15"/>
      <c r="AA32" s="10"/>
    </row>
    <row r="33" spans="1:27" ht="16.5" customHeight="1" thickBot="1">
      <c r="A33" s="58"/>
      <c r="B33" s="110"/>
      <c r="C33" s="112"/>
      <c r="D33" s="27" t="s">
        <v>18</v>
      </c>
      <c r="E33" s="80" t="s">
        <v>19</v>
      </c>
      <c r="F33" s="101" t="s">
        <v>248</v>
      </c>
      <c r="G33" s="98"/>
      <c r="H33" s="59"/>
      <c r="I33" s="59"/>
      <c r="J33" s="99"/>
      <c r="K33" s="99"/>
      <c r="L33" s="99"/>
      <c r="M33" s="99"/>
      <c r="N33" s="99"/>
      <c r="O33" s="76"/>
      <c r="P33" s="76"/>
      <c r="Q33" s="76"/>
      <c r="R33" s="76"/>
      <c r="S33" s="76"/>
      <c r="T33" s="76"/>
      <c r="U33" s="97"/>
      <c r="V33" s="42"/>
      <c r="W33" s="52"/>
      <c r="X33" s="95"/>
      <c r="Y33" s="54">
        <f>SUM(W33*X33)</f>
        <v>0</v>
      </c>
      <c r="Z33" s="15"/>
      <c r="AA33" s="10"/>
    </row>
    <row r="34" spans="1:27" ht="16.5" customHeight="1" thickTop="1">
      <c r="A34" s="58"/>
      <c r="B34" s="110"/>
      <c r="C34" s="112"/>
      <c r="D34" s="27" t="s">
        <v>20</v>
      </c>
      <c r="E34" s="81" t="s">
        <v>21</v>
      </c>
      <c r="F34" s="136" t="s">
        <v>249</v>
      </c>
      <c r="G34" s="98"/>
      <c r="H34" s="344" t="s">
        <v>254</v>
      </c>
      <c r="I34" s="345"/>
      <c r="J34" s="346" t="s">
        <v>255</v>
      </c>
      <c r="K34" s="347"/>
      <c r="L34" s="347"/>
      <c r="M34" s="347"/>
      <c r="N34" s="348"/>
      <c r="O34" s="76"/>
      <c r="P34" s="76"/>
      <c r="Q34" s="76"/>
      <c r="R34" s="76"/>
      <c r="S34" s="76"/>
      <c r="T34" s="76"/>
      <c r="U34" s="231"/>
      <c r="V34" s="173"/>
      <c r="W34" s="52"/>
      <c r="X34" s="95"/>
      <c r="Y34" s="54">
        <f>SUM(W34*X34)</f>
        <v>0</v>
      </c>
      <c r="Z34" s="15"/>
      <c r="AA34" s="10"/>
    </row>
    <row r="35" spans="1:27" ht="16.5" customHeight="1">
      <c r="A35" s="58"/>
      <c r="B35" s="110"/>
      <c r="C35" s="112"/>
      <c r="D35" s="27" t="s">
        <v>15</v>
      </c>
      <c r="E35" s="28" t="s">
        <v>22</v>
      </c>
      <c r="F35" s="100" t="s">
        <v>250</v>
      </c>
      <c r="G35" s="98"/>
      <c r="H35" s="269" t="s">
        <v>256</v>
      </c>
      <c r="I35" s="270"/>
      <c r="J35" s="271" t="s">
        <v>257</v>
      </c>
      <c r="K35" s="272"/>
      <c r="L35" s="272"/>
      <c r="M35" s="272"/>
      <c r="N35" s="273"/>
      <c r="O35" s="76"/>
      <c r="P35" s="76"/>
      <c r="Q35" s="76"/>
      <c r="R35" s="76"/>
      <c r="S35" s="76"/>
      <c r="T35" s="76"/>
      <c r="U35" s="231"/>
      <c r="V35" s="173"/>
      <c r="W35" s="52"/>
      <c r="X35" s="95"/>
      <c r="Y35" s="54">
        <f>SUM(W35*X35)</f>
        <v>0</v>
      </c>
      <c r="Z35" s="15"/>
      <c r="AA35" s="10"/>
    </row>
    <row r="36" spans="1:27" ht="16.5" customHeight="1" thickBot="1">
      <c r="A36" s="58"/>
      <c r="B36" s="110"/>
      <c r="C36" s="112"/>
      <c r="D36" s="72" t="s">
        <v>125</v>
      </c>
      <c r="E36" s="74" t="s">
        <v>0</v>
      </c>
      <c r="F36" s="102" t="s">
        <v>126</v>
      </c>
      <c r="G36" s="98"/>
      <c r="H36" s="269" t="s">
        <v>258</v>
      </c>
      <c r="I36" s="270"/>
      <c r="J36" s="349" t="s">
        <v>259</v>
      </c>
      <c r="K36" s="350"/>
      <c r="L36" s="350"/>
      <c r="M36" s="350"/>
      <c r="N36" s="351"/>
      <c r="O36" s="76"/>
      <c r="P36" s="76"/>
      <c r="Q36" s="76"/>
      <c r="R36" s="76"/>
      <c r="S36" s="76"/>
      <c r="T36" s="76"/>
      <c r="U36" s="97"/>
      <c r="V36" s="43"/>
      <c r="W36" s="86"/>
      <c r="X36" s="87"/>
      <c r="Y36" s="68">
        <f>SUM(W36*X36)</f>
        <v>0</v>
      </c>
      <c r="Z36" s="15"/>
      <c r="AA36" s="10"/>
    </row>
    <row r="37" spans="1:27" ht="16.5" customHeight="1" thickBot="1" thickTop="1">
      <c r="A37" s="58"/>
      <c r="B37" s="110"/>
      <c r="C37" s="112"/>
      <c r="D37" s="72" t="s">
        <v>127</v>
      </c>
      <c r="E37" s="74" t="s">
        <v>0</v>
      </c>
      <c r="F37" s="102" t="s">
        <v>115</v>
      </c>
      <c r="G37" s="98"/>
      <c r="H37" s="269" t="s">
        <v>260</v>
      </c>
      <c r="I37" s="270"/>
      <c r="J37" s="354" t="s">
        <v>261</v>
      </c>
      <c r="K37" s="355"/>
      <c r="L37" s="355"/>
      <c r="M37" s="355"/>
      <c r="N37" s="356"/>
      <c r="O37" s="76"/>
      <c r="P37" s="76"/>
      <c r="Q37" s="76"/>
      <c r="R37" s="76"/>
      <c r="S37" s="76"/>
      <c r="T37" s="76"/>
      <c r="U37" s="281"/>
      <c r="V37" s="281"/>
      <c r="W37" s="281"/>
      <c r="X37" s="281"/>
      <c r="Y37" s="281"/>
      <c r="Z37" s="281"/>
      <c r="AA37" s="10"/>
    </row>
    <row r="38" spans="1:27" ht="21" customHeight="1" thickBot="1" thickTop="1">
      <c r="A38" s="58"/>
      <c r="B38" s="110"/>
      <c r="C38" s="112"/>
      <c r="D38" s="18" t="s">
        <v>30</v>
      </c>
      <c r="E38" s="25" t="s">
        <v>0</v>
      </c>
      <c r="F38" s="103" t="s">
        <v>128</v>
      </c>
      <c r="G38" s="98"/>
      <c r="H38" s="357" t="s">
        <v>262</v>
      </c>
      <c r="I38" s="358"/>
      <c r="J38" s="271" t="s">
        <v>263</v>
      </c>
      <c r="K38" s="272"/>
      <c r="L38" s="272"/>
      <c r="M38" s="272"/>
      <c r="N38" s="273"/>
      <c r="O38" s="76"/>
      <c r="P38" s="76"/>
      <c r="Q38" s="76"/>
      <c r="R38" s="76"/>
      <c r="S38" s="76"/>
      <c r="T38" s="76"/>
      <c r="U38" s="97"/>
      <c r="V38" s="44" t="s">
        <v>84</v>
      </c>
      <c r="W38" s="352" t="s">
        <v>281</v>
      </c>
      <c r="X38" s="353"/>
      <c r="Y38" s="353"/>
      <c r="Z38" s="15"/>
      <c r="AA38" s="10"/>
    </row>
    <row r="39" spans="1:31" ht="16.5" customHeight="1" thickBot="1" thickTop="1">
      <c r="A39" s="58"/>
      <c r="B39" s="110"/>
      <c r="C39" s="112"/>
      <c r="D39" s="72" t="s">
        <v>23</v>
      </c>
      <c r="E39" s="132">
        <v>0.7083333333333334</v>
      </c>
      <c r="F39" s="17" t="s">
        <v>129</v>
      </c>
      <c r="G39" s="98"/>
      <c r="H39" s="361"/>
      <c r="I39" s="362"/>
      <c r="J39" s="271" t="s">
        <v>264</v>
      </c>
      <c r="K39" s="272"/>
      <c r="L39" s="272"/>
      <c r="M39" s="272"/>
      <c r="N39" s="273"/>
      <c r="O39" s="76"/>
      <c r="P39" s="76"/>
      <c r="Q39" s="76"/>
      <c r="R39" s="76"/>
      <c r="S39" s="76"/>
      <c r="T39" s="76"/>
      <c r="U39" s="364"/>
      <c r="V39" s="364"/>
      <c r="W39" s="364"/>
      <c r="X39" s="364"/>
      <c r="Y39" s="364"/>
      <c r="Z39" s="364"/>
      <c r="AA39" s="10"/>
      <c r="AB39" s="6"/>
      <c r="AC39" s="6"/>
      <c r="AD39" s="6"/>
      <c r="AE39" s="6"/>
    </row>
    <row r="40" spans="1:27" ht="16.5" customHeight="1" thickBot="1" thickTop="1">
      <c r="A40" s="58"/>
      <c r="B40" s="110"/>
      <c r="C40" s="112"/>
      <c r="D40" s="72" t="s">
        <v>24</v>
      </c>
      <c r="E40" s="132">
        <v>0.75</v>
      </c>
      <c r="F40" s="71" t="s">
        <v>25</v>
      </c>
      <c r="G40" s="98"/>
      <c r="H40" s="259" t="s">
        <v>265</v>
      </c>
      <c r="I40" s="260"/>
      <c r="J40" s="271" t="s">
        <v>266</v>
      </c>
      <c r="K40" s="272"/>
      <c r="L40" s="272"/>
      <c r="M40" s="272"/>
      <c r="N40" s="273"/>
      <c r="O40" s="76"/>
      <c r="P40" s="76"/>
      <c r="Q40" s="76"/>
      <c r="R40" s="76"/>
      <c r="S40" s="76"/>
      <c r="T40" s="76"/>
      <c r="U40" s="97"/>
      <c r="V40" s="45" t="s">
        <v>85</v>
      </c>
      <c r="W40" s="359">
        <f>SUM(Y23+Y25+Y26+Y31+Y32+Y33+Y36+Y27+Y28+Y29+Y30+Y34+Y35)</f>
        <v>0</v>
      </c>
      <c r="X40" s="360"/>
      <c r="Y40" s="360"/>
      <c r="Z40" s="15"/>
      <c r="AA40" s="10"/>
    </row>
    <row r="41" spans="1:27" ht="16.5" customHeight="1" thickBot="1" thickTop="1">
      <c r="A41" s="58"/>
      <c r="B41" s="110"/>
      <c r="C41" s="112"/>
      <c r="D41" s="112"/>
      <c r="E41" s="137" t="s">
        <v>4</v>
      </c>
      <c r="F41" s="131" t="s">
        <v>406</v>
      </c>
      <c r="G41" s="98"/>
      <c r="H41" s="269" t="s">
        <v>409</v>
      </c>
      <c r="I41" s="270"/>
      <c r="J41" s="271" t="s">
        <v>267</v>
      </c>
      <c r="K41" s="272"/>
      <c r="L41" s="272"/>
      <c r="M41" s="272"/>
      <c r="N41" s="273"/>
      <c r="O41" s="76"/>
      <c r="P41" s="76"/>
      <c r="Q41" s="76"/>
      <c r="R41" s="76"/>
      <c r="S41" s="76"/>
      <c r="T41" s="76"/>
      <c r="U41" s="76"/>
      <c r="V41" s="363" t="s">
        <v>86</v>
      </c>
      <c r="W41" s="363"/>
      <c r="X41" s="363"/>
      <c r="Y41" s="363"/>
      <c r="Z41" s="76"/>
      <c r="AA41" s="10"/>
    </row>
    <row r="42" spans="1:27" ht="16.5" customHeight="1" thickBot="1" thickTop="1">
      <c r="A42" s="58"/>
      <c r="B42" s="249" t="s">
        <v>36</v>
      </c>
      <c r="C42" s="250"/>
      <c r="D42" s="250"/>
      <c r="E42" s="250"/>
      <c r="F42" s="251"/>
      <c r="G42" s="98"/>
      <c r="H42" s="261"/>
      <c r="I42" s="262"/>
      <c r="J42" s="263" t="s">
        <v>268</v>
      </c>
      <c r="K42" s="264"/>
      <c r="L42" s="264"/>
      <c r="M42" s="264"/>
      <c r="N42" s="265"/>
      <c r="O42" s="76"/>
      <c r="P42" s="76"/>
      <c r="Q42" s="76"/>
      <c r="R42" s="76"/>
      <c r="S42" s="76"/>
      <c r="T42" s="76"/>
      <c r="U42" s="76"/>
      <c r="V42" s="374" t="s">
        <v>87</v>
      </c>
      <c r="W42" s="375"/>
      <c r="X42" s="375"/>
      <c r="Y42" s="375"/>
      <c r="Z42" s="15"/>
      <c r="AA42" s="10"/>
    </row>
    <row r="43" spans="1:27" ht="17.25" customHeight="1" thickTop="1">
      <c r="A43" s="58"/>
      <c r="B43" s="246"/>
      <c r="C43" s="246"/>
      <c r="D43" s="246"/>
      <c r="E43" s="246"/>
      <c r="F43" s="246"/>
      <c r="G43" s="98"/>
      <c r="H43" s="369" t="s">
        <v>269</v>
      </c>
      <c r="I43" s="370"/>
      <c r="J43" s="370"/>
      <c r="K43" s="370"/>
      <c r="L43" s="370"/>
      <c r="M43" s="370"/>
      <c r="N43" s="370"/>
      <c r="O43" s="76"/>
      <c r="P43" s="76"/>
      <c r="Q43" s="76"/>
      <c r="R43" s="76"/>
      <c r="S43" s="76"/>
      <c r="T43" s="76"/>
      <c r="U43" s="76"/>
      <c r="V43" s="376" t="s">
        <v>88</v>
      </c>
      <c r="W43" s="377"/>
      <c r="X43" s="377"/>
      <c r="Y43" s="377"/>
      <c r="Z43" s="15"/>
      <c r="AA43" s="10"/>
    </row>
    <row r="44" spans="1:27" ht="16.5" customHeight="1" thickBot="1">
      <c r="A44" s="58"/>
      <c r="B44" s="114" t="s">
        <v>90</v>
      </c>
      <c r="C44" s="114" t="s">
        <v>75</v>
      </c>
      <c r="D44" s="67" t="s">
        <v>76</v>
      </c>
      <c r="E44" s="69">
        <v>0.3333333333333333</v>
      </c>
      <c r="F44" s="128" t="s">
        <v>33</v>
      </c>
      <c r="G44" s="98"/>
      <c r="H44" s="373"/>
      <c r="I44" s="373"/>
      <c r="J44" s="373"/>
      <c r="K44" s="373"/>
      <c r="L44" s="373"/>
      <c r="M44" s="373"/>
      <c r="N44" s="373"/>
      <c r="O44" s="76"/>
      <c r="P44" s="76"/>
      <c r="Q44" s="76"/>
      <c r="R44" s="76"/>
      <c r="S44" s="76"/>
      <c r="T44" s="76"/>
      <c r="U44" s="76"/>
      <c r="V44" s="367" t="s">
        <v>89</v>
      </c>
      <c r="W44" s="368"/>
      <c r="X44" s="368"/>
      <c r="Y44" s="368"/>
      <c r="Z44" s="15"/>
      <c r="AA44" s="10"/>
    </row>
    <row r="45" spans="1:27" ht="16.5" customHeight="1" thickTop="1">
      <c r="A45" s="58"/>
      <c r="B45" s="121"/>
      <c r="C45" s="121"/>
      <c r="D45" s="122" t="s">
        <v>95</v>
      </c>
      <c r="E45" s="22">
        <v>0.375</v>
      </c>
      <c r="F45" s="104" t="s">
        <v>288</v>
      </c>
      <c r="G45" s="98"/>
      <c r="H45" s="380" t="s">
        <v>270</v>
      </c>
      <c r="I45" s="381"/>
      <c r="J45" s="381"/>
      <c r="K45" s="381"/>
      <c r="L45" s="381"/>
      <c r="M45" s="381"/>
      <c r="N45" s="382"/>
      <c r="O45" s="76"/>
      <c r="P45" s="76"/>
      <c r="Q45" s="76"/>
      <c r="R45" s="76"/>
      <c r="S45" s="76"/>
      <c r="T45" s="76"/>
      <c r="U45" s="76"/>
      <c r="V45" s="371" t="s">
        <v>91</v>
      </c>
      <c r="W45" s="372"/>
      <c r="X45" s="372"/>
      <c r="Y45" s="372"/>
      <c r="Z45" s="15"/>
      <c r="AA45" s="10"/>
    </row>
    <row r="46" spans="1:27" ht="16.5" customHeight="1">
      <c r="A46" s="58"/>
      <c r="B46" s="121"/>
      <c r="C46" s="121"/>
      <c r="D46" s="66"/>
      <c r="E46" s="22">
        <v>0.4583333333333333</v>
      </c>
      <c r="F46" s="104" t="s">
        <v>68</v>
      </c>
      <c r="G46" s="98"/>
      <c r="H46" s="266" t="s">
        <v>271</v>
      </c>
      <c r="I46" s="267"/>
      <c r="J46" s="267"/>
      <c r="K46" s="267"/>
      <c r="L46" s="267"/>
      <c r="M46" s="267"/>
      <c r="N46" s="268"/>
      <c r="O46" s="76"/>
      <c r="P46" s="76"/>
      <c r="Q46" s="76"/>
      <c r="R46" s="76"/>
      <c r="S46" s="76"/>
      <c r="T46" s="76"/>
      <c r="U46" s="76"/>
      <c r="V46" s="365" t="s">
        <v>93</v>
      </c>
      <c r="W46" s="366"/>
      <c r="X46" s="366"/>
      <c r="Y46" s="366"/>
      <c r="Z46" s="15"/>
      <c r="AA46" s="10"/>
    </row>
    <row r="47" spans="1:27" ht="16.5" customHeight="1">
      <c r="A47" s="58"/>
      <c r="B47" s="121"/>
      <c r="C47" s="121"/>
      <c r="D47" s="123" t="s">
        <v>107</v>
      </c>
      <c r="E47" s="129"/>
      <c r="F47" s="104" t="s">
        <v>108</v>
      </c>
      <c r="G47" s="98"/>
      <c r="H47" s="275" t="s">
        <v>411</v>
      </c>
      <c r="I47" s="276"/>
      <c r="J47" s="276"/>
      <c r="K47" s="276"/>
      <c r="L47" s="276"/>
      <c r="M47" s="276"/>
      <c r="N47" s="277"/>
      <c r="O47" s="76"/>
      <c r="P47" s="76"/>
      <c r="Q47" s="76"/>
      <c r="R47" s="76"/>
      <c r="S47" s="76"/>
      <c r="T47" s="76"/>
      <c r="U47" s="76"/>
      <c r="V47" s="365" t="s">
        <v>282</v>
      </c>
      <c r="W47" s="366"/>
      <c r="X47" s="366"/>
      <c r="Y47" s="366"/>
      <c r="Z47" s="15"/>
      <c r="AA47" s="10"/>
    </row>
    <row r="48" spans="1:27" ht="16.5" customHeight="1">
      <c r="A48" s="58"/>
      <c r="B48" s="121"/>
      <c r="C48" s="121"/>
      <c r="D48" s="130" t="s">
        <v>109</v>
      </c>
      <c r="E48" s="116" t="s">
        <v>60</v>
      </c>
      <c r="F48" s="104" t="s">
        <v>110</v>
      </c>
      <c r="G48" s="98"/>
      <c r="H48" s="278" t="s">
        <v>273</v>
      </c>
      <c r="I48" s="279"/>
      <c r="J48" s="279"/>
      <c r="K48" s="279"/>
      <c r="L48" s="279"/>
      <c r="M48" s="279"/>
      <c r="N48" s="280"/>
      <c r="O48" s="76"/>
      <c r="P48" s="76"/>
      <c r="Q48" s="76"/>
      <c r="R48" s="76"/>
      <c r="S48" s="76"/>
      <c r="T48" s="76"/>
      <c r="U48" s="76"/>
      <c r="V48" s="365" t="s">
        <v>94</v>
      </c>
      <c r="W48" s="366"/>
      <c r="X48" s="366"/>
      <c r="Y48" s="366"/>
      <c r="Z48" s="15"/>
      <c r="AA48" s="10"/>
    </row>
    <row r="49" spans="1:27" ht="16.5" customHeight="1">
      <c r="A49" s="58"/>
      <c r="B49" s="65"/>
      <c r="C49" s="65"/>
      <c r="D49" s="66" t="s">
        <v>98</v>
      </c>
      <c r="E49" s="22">
        <v>0.6458333333333334</v>
      </c>
      <c r="F49" s="104" t="s">
        <v>99</v>
      </c>
      <c r="G49" s="98"/>
      <c r="H49" s="266" t="s">
        <v>274</v>
      </c>
      <c r="I49" s="267"/>
      <c r="J49" s="267"/>
      <c r="K49" s="267"/>
      <c r="L49" s="267"/>
      <c r="M49" s="267"/>
      <c r="N49" s="268"/>
      <c r="O49" s="98"/>
      <c r="P49" s="98"/>
      <c r="Q49" s="98"/>
      <c r="R49" s="98"/>
      <c r="S49" s="98"/>
      <c r="T49" s="98"/>
      <c r="U49" s="76"/>
      <c r="V49" s="365" t="s">
        <v>96</v>
      </c>
      <c r="W49" s="366"/>
      <c r="X49" s="366"/>
      <c r="Y49" s="366"/>
      <c r="Z49" s="15"/>
      <c r="AA49" s="10"/>
    </row>
    <row r="50" spans="1:27" ht="16.5" customHeight="1" thickBot="1">
      <c r="A50" s="58"/>
      <c r="B50" s="65"/>
      <c r="C50" s="65"/>
      <c r="D50" s="122" t="s">
        <v>54</v>
      </c>
      <c r="E50" s="22">
        <v>0.6875</v>
      </c>
      <c r="F50" s="126" t="s">
        <v>112</v>
      </c>
      <c r="G50" s="98"/>
      <c r="H50" s="256" t="s">
        <v>412</v>
      </c>
      <c r="I50" s="257"/>
      <c r="J50" s="257"/>
      <c r="K50" s="257"/>
      <c r="L50" s="257"/>
      <c r="M50" s="257"/>
      <c r="N50" s="258"/>
      <c r="O50" s="98"/>
      <c r="P50" s="98"/>
      <c r="Q50" s="98"/>
      <c r="R50" s="98"/>
      <c r="S50" s="98"/>
      <c r="T50" s="98"/>
      <c r="U50" s="76"/>
      <c r="V50" s="378" t="s">
        <v>97</v>
      </c>
      <c r="W50" s="379"/>
      <c r="X50" s="379"/>
      <c r="Y50" s="379"/>
      <c r="Z50" s="15"/>
      <c r="AA50" s="10"/>
    </row>
    <row r="51" spans="1:26" ht="16.5" customHeight="1" thickTop="1">
      <c r="A51" s="58"/>
      <c r="B51" s="65"/>
      <c r="C51" s="65"/>
      <c r="D51" s="122"/>
      <c r="E51" s="22">
        <v>0.7847222222222222</v>
      </c>
      <c r="F51" s="126" t="s">
        <v>100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76"/>
      <c r="V51" s="76"/>
      <c r="W51" s="76"/>
      <c r="X51" s="76"/>
      <c r="Y51" s="76"/>
      <c r="Z51" s="76"/>
    </row>
    <row r="52" spans="1:26" ht="16.5" customHeight="1">
      <c r="A52" s="58"/>
      <c r="B52" s="65"/>
      <c r="C52" s="65"/>
      <c r="D52" s="122"/>
      <c r="E52" s="26" t="s">
        <v>1</v>
      </c>
      <c r="F52" s="156" t="s">
        <v>137</v>
      </c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6.5" customHeight="1">
      <c r="A53" s="58"/>
      <c r="B53" s="65"/>
      <c r="C53" s="65"/>
      <c r="D53" s="66" t="s">
        <v>101</v>
      </c>
      <c r="E53" s="29" t="s">
        <v>60</v>
      </c>
      <c r="F53" s="127" t="s">
        <v>102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6.5" customHeight="1">
      <c r="A54" s="58"/>
      <c r="B54" s="253" t="s">
        <v>113</v>
      </c>
      <c r="C54" s="254"/>
      <c r="D54" s="254"/>
      <c r="E54" s="254"/>
      <c r="F54" s="255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6.5" customHeight="1">
      <c r="A55" s="58"/>
      <c r="B55" s="252" t="s">
        <v>27</v>
      </c>
      <c r="C55" s="252"/>
      <c r="D55" s="252"/>
      <c r="E55" s="252"/>
      <c r="F55" s="252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232"/>
      <c r="V55" s="232"/>
      <c r="W55" s="232"/>
      <c r="X55" s="232"/>
      <c r="Y55" s="232"/>
      <c r="Z55" s="232"/>
    </row>
    <row r="56" spans="1:26" ht="16.5" customHeight="1">
      <c r="A56" s="58"/>
      <c r="B56" s="242" t="s">
        <v>37</v>
      </c>
      <c r="C56" s="242"/>
      <c r="D56" s="242"/>
      <c r="E56" s="242"/>
      <c r="F56" s="242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232"/>
      <c r="V56" s="232"/>
      <c r="W56" s="232"/>
      <c r="X56" s="232"/>
      <c r="Y56" s="232"/>
      <c r="Z56" s="232"/>
    </row>
    <row r="57" spans="1:26" ht="16.5" customHeight="1">
      <c r="A57" s="58"/>
      <c r="B57" s="117"/>
      <c r="C57" s="117"/>
      <c r="D57" s="117"/>
      <c r="E57" s="117"/>
      <c r="F57" s="117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232"/>
      <c r="V57" s="232"/>
      <c r="W57" s="232"/>
      <c r="X57" s="232"/>
      <c r="Y57" s="232"/>
      <c r="Z57" s="232"/>
    </row>
    <row r="58" spans="1:26" ht="16.5" customHeight="1">
      <c r="A58" s="58"/>
      <c r="B58" s="117"/>
      <c r="C58" s="117"/>
      <c r="D58" s="117"/>
      <c r="E58" s="117"/>
      <c r="F58" s="117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232"/>
      <c r="V58" s="232"/>
      <c r="W58" s="232"/>
      <c r="X58" s="232"/>
      <c r="Y58" s="232"/>
      <c r="Z58" s="232"/>
    </row>
    <row r="59" spans="2:6" ht="21.75" customHeight="1">
      <c r="B59" s="274" t="s">
        <v>285</v>
      </c>
      <c r="C59" s="274"/>
      <c r="D59" s="274"/>
      <c r="E59" s="274"/>
      <c r="F59" s="274"/>
    </row>
    <row r="60" spans="2:6" ht="21" customHeight="1">
      <c r="B60" s="291" t="s">
        <v>38</v>
      </c>
      <c r="C60" s="292"/>
      <c r="D60" s="292"/>
      <c r="E60" s="292"/>
      <c r="F60" s="293"/>
    </row>
    <row r="61" spans="2:6" ht="16.5" customHeight="1">
      <c r="B61" s="296" t="s">
        <v>40</v>
      </c>
      <c r="C61" s="296"/>
      <c r="D61" s="296"/>
      <c r="E61" s="296"/>
      <c r="F61" s="296"/>
    </row>
    <row r="62" spans="2:6" ht="16.5" customHeight="1">
      <c r="B62" s="118" t="s">
        <v>43</v>
      </c>
      <c r="C62" s="118" t="s">
        <v>44</v>
      </c>
      <c r="D62" s="118" t="s">
        <v>45</v>
      </c>
      <c r="E62" s="118" t="s">
        <v>46</v>
      </c>
      <c r="F62" s="119" t="s">
        <v>47</v>
      </c>
    </row>
    <row r="63" spans="2:6" ht="16.5" customHeight="1">
      <c r="B63" s="114" t="s">
        <v>50</v>
      </c>
      <c r="C63" s="114" t="s">
        <v>51</v>
      </c>
      <c r="D63" s="120" t="s">
        <v>52</v>
      </c>
      <c r="E63" s="16">
        <v>0.375</v>
      </c>
      <c r="F63" s="125" t="s">
        <v>105</v>
      </c>
    </row>
    <row r="64" spans="2:6" ht="16.5" customHeight="1">
      <c r="B64" s="121"/>
      <c r="C64" s="121"/>
      <c r="D64" s="122" t="s">
        <v>54</v>
      </c>
      <c r="E64" s="16">
        <v>0.4166666666666667</v>
      </c>
      <c r="F64" s="104" t="s">
        <v>286</v>
      </c>
    </row>
    <row r="65" spans="2:6" ht="16.5" customHeight="1">
      <c r="B65" s="121"/>
      <c r="C65" s="121"/>
      <c r="D65" s="66" t="s">
        <v>57</v>
      </c>
      <c r="E65" s="16">
        <v>0.5208333333333334</v>
      </c>
      <c r="F65" s="104" t="s">
        <v>58</v>
      </c>
    </row>
    <row r="66" spans="2:6" ht="16.5" customHeight="1">
      <c r="B66" s="121"/>
      <c r="C66" s="121"/>
      <c r="D66" s="123"/>
      <c r="E66" s="20" t="s">
        <v>60</v>
      </c>
      <c r="F66" s="105" t="s">
        <v>134</v>
      </c>
    </row>
    <row r="67" spans="2:6" ht="16.5" customHeight="1">
      <c r="B67" s="121"/>
      <c r="C67" s="121"/>
      <c r="D67" s="123"/>
      <c r="E67" s="124" t="s">
        <v>62</v>
      </c>
      <c r="F67" s="105" t="s">
        <v>133</v>
      </c>
    </row>
    <row r="68" spans="2:6" ht="16.5">
      <c r="B68" s="121"/>
      <c r="C68" s="121"/>
      <c r="D68" s="73" t="s">
        <v>26</v>
      </c>
      <c r="E68" s="16">
        <v>0.5625</v>
      </c>
      <c r="F68" s="71" t="s">
        <v>111</v>
      </c>
    </row>
    <row r="69" spans="2:6" ht="16.5">
      <c r="B69" s="121"/>
      <c r="C69" s="121"/>
      <c r="D69" s="112"/>
      <c r="E69" s="69">
        <v>0.638888888888889</v>
      </c>
      <c r="F69" s="71" t="s">
        <v>2</v>
      </c>
    </row>
    <row r="70" spans="2:6" ht="16.5">
      <c r="B70" s="65"/>
      <c r="C70" s="65"/>
      <c r="D70" s="142" t="s">
        <v>34</v>
      </c>
      <c r="E70" s="69">
        <v>0.6458333333333334</v>
      </c>
      <c r="F70" s="71" t="s">
        <v>92</v>
      </c>
    </row>
    <row r="71" spans="2:6" ht="16.5">
      <c r="B71" s="65"/>
      <c r="C71" s="65"/>
      <c r="D71" s="72"/>
      <c r="E71" s="20" t="s">
        <v>0</v>
      </c>
      <c r="F71" s="71" t="s">
        <v>131</v>
      </c>
    </row>
    <row r="72" spans="2:6" ht="16.5">
      <c r="B72" s="65"/>
      <c r="C72" s="65"/>
      <c r="D72" s="112"/>
      <c r="E72" s="69">
        <v>0.7291666666666666</v>
      </c>
      <c r="F72" s="71" t="s">
        <v>2</v>
      </c>
    </row>
    <row r="73" spans="2:6" ht="16.5" customHeight="1">
      <c r="B73" s="65"/>
      <c r="C73" s="65"/>
      <c r="D73" s="112" t="s">
        <v>3</v>
      </c>
      <c r="E73" s="23" t="s">
        <v>4</v>
      </c>
      <c r="F73" s="131" t="s">
        <v>252</v>
      </c>
    </row>
    <row r="74" spans="2:6" ht="16.5">
      <c r="B74" s="243" t="s">
        <v>135</v>
      </c>
      <c r="C74" s="244"/>
      <c r="D74" s="244"/>
      <c r="E74" s="244"/>
      <c r="F74" s="245"/>
    </row>
    <row r="75" spans="2:6" ht="16.5">
      <c r="B75" s="246"/>
      <c r="C75" s="246"/>
      <c r="D75" s="246"/>
      <c r="E75" s="246"/>
      <c r="F75" s="246"/>
    </row>
    <row r="76" spans="2:6" ht="16.5" customHeight="1">
      <c r="B76" s="107" t="s">
        <v>5</v>
      </c>
      <c r="C76" s="108" t="s">
        <v>6</v>
      </c>
      <c r="D76" s="109" t="s">
        <v>7</v>
      </c>
      <c r="E76" s="132">
        <v>0.2916666666666667</v>
      </c>
      <c r="F76" s="71" t="s">
        <v>32</v>
      </c>
    </row>
    <row r="77" spans="2:6" ht="17.25" customHeight="1">
      <c r="B77" s="110"/>
      <c r="C77" s="112"/>
      <c r="D77" s="72" t="s">
        <v>8</v>
      </c>
      <c r="E77" s="132">
        <v>0.3333333333333333</v>
      </c>
      <c r="F77" s="71" t="s">
        <v>9</v>
      </c>
    </row>
    <row r="78" spans="2:6" ht="19.5" customHeight="1">
      <c r="B78" s="110"/>
      <c r="C78" s="112"/>
      <c r="D78" s="247" t="s">
        <v>10</v>
      </c>
      <c r="E78" s="248"/>
      <c r="F78" s="133" t="s">
        <v>31</v>
      </c>
    </row>
    <row r="79" spans="2:6" ht="16.5" customHeight="1">
      <c r="B79" s="110"/>
      <c r="C79" s="112"/>
      <c r="D79" s="112" t="s">
        <v>11</v>
      </c>
      <c r="E79" s="74" t="s">
        <v>0</v>
      </c>
      <c r="F79" s="71" t="s">
        <v>12</v>
      </c>
    </row>
    <row r="80" spans="2:6" ht="16.5" customHeight="1">
      <c r="B80" s="110"/>
      <c r="C80" s="112"/>
      <c r="D80" s="112"/>
      <c r="E80" s="74" t="s">
        <v>0</v>
      </c>
      <c r="F80" s="71" t="s">
        <v>13</v>
      </c>
    </row>
    <row r="81" spans="2:6" ht="21.75" customHeight="1">
      <c r="B81" s="110"/>
      <c r="C81" s="112"/>
      <c r="D81" s="72" t="s">
        <v>14</v>
      </c>
      <c r="E81" s="74" t="s">
        <v>0</v>
      </c>
      <c r="F81" s="71" t="s">
        <v>35</v>
      </c>
    </row>
    <row r="82" spans="2:6" ht="19.5" customHeight="1">
      <c r="B82" s="110"/>
      <c r="C82" s="112"/>
      <c r="D82" s="112"/>
      <c r="E82" s="74" t="s">
        <v>0</v>
      </c>
      <c r="F82" s="71" t="s">
        <v>116</v>
      </c>
    </row>
    <row r="83" spans="2:6" ht="16.5">
      <c r="B83" s="110"/>
      <c r="C83" s="112"/>
      <c r="D83" s="82" t="s">
        <v>253</v>
      </c>
      <c r="E83" s="25" t="s">
        <v>0</v>
      </c>
      <c r="F83" s="17" t="s">
        <v>117</v>
      </c>
    </row>
    <row r="84" spans="2:6" ht="16.5">
      <c r="B84" s="110"/>
      <c r="C84" s="112"/>
      <c r="D84" s="83" t="s">
        <v>118</v>
      </c>
      <c r="E84" s="25" t="s">
        <v>0</v>
      </c>
      <c r="F84" s="19" t="s">
        <v>119</v>
      </c>
    </row>
    <row r="85" spans="2:6" ht="16.5">
      <c r="B85" s="110"/>
      <c r="C85" s="112"/>
      <c r="D85" s="18" t="s">
        <v>120</v>
      </c>
      <c r="E85" s="25" t="s">
        <v>0</v>
      </c>
      <c r="F85" s="17" t="s">
        <v>121</v>
      </c>
    </row>
    <row r="86" spans="2:6" ht="16.5">
      <c r="B86" s="110"/>
      <c r="C86" s="112"/>
      <c r="D86" s="18" t="s">
        <v>28</v>
      </c>
      <c r="E86" s="24">
        <v>0.5416666666666666</v>
      </c>
      <c r="F86" s="17" t="s">
        <v>122</v>
      </c>
    </row>
    <row r="87" spans="2:6" ht="16.5">
      <c r="B87" s="110"/>
      <c r="C87" s="112"/>
      <c r="D87" s="112"/>
      <c r="E87" s="134" t="s">
        <v>1</v>
      </c>
      <c r="F87" s="135" t="s">
        <v>136</v>
      </c>
    </row>
    <row r="88" spans="2:6" ht="16.5">
      <c r="B88" s="110"/>
      <c r="C88" s="112"/>
      <c r="D88" s="21" t="s">
        <v>29</v>
      </c>
      <c r="E88" s="25" t="s">
        <v>0</v>
      </c>
      <c r="F88" s="17" t="s">
        <v>246</v>
      </c>
    </row>
    <row r="89" spans="2:6" ht="16.5">
      <c r="B89" s="110"/>
      <c r="C89" s="112"/>
      <c r="D89" s="27" t="s">
        <v>16</v>
      </c>
      <c r="E89" s="28" t="s">
        <v>17</v>
      </c>
      <c r="F89" s="103" t="s">
        <v>247</v>
      </c>
    </row>
    <row r="90" spans="2:6" ht="16.5">
      <c r="B90" s="110"/>
      <c r="C90" s="112"/>
      <c r="D90" s="27" t="s">
        <v>18</v>
      </c>
      <c r="E90" s="80" t="s">
        <v>19</v>
      </c>
      <c r="F90" s="101" t="s">
        <v>123</v>
      </c>
    </row>
    <row r="91" spans="2:6" ht="16.5">
      <c r="B91" s="110"/>
      <c r="C91" s="112"/>
      <c r="D91" s="27" t="s">
        <v>20</v>
      </c>
      <c r="E91" s="81" t="s">
        <v>21</v>
      </c>
      <c r="F91" s="136" t="s">
        <v>124</v>
      </c>
    </row>
    <row r="92" spans="2:6" ht="16.5">
      <c r="B92" s="110"/>
      <c r="C92" s="112"/>
      <c r="D92" s="27" t="s">
        <v>15</v>
      </c>
      <c r="E92" s="28" t="s">
        <v>22</v>
      </c>
      <c r="F92" s="100" t="s">
        <v>250</v>
      </c>
    </row>
    <row r="93" spans="2:6" ht="21" customHeight="1">
      <c r="B93" s="110"/>
      <c r="C93" s="112"/>
      <c r="D93" s="72" t="s">
        <v>125</v>
      </c>
      <c r="E93" s="74" t="s">
        <v>0</v>
      </c>
      <c r="F93" s="102" t="s">
        <v>126</v>
      </c>
    </row>
    <row r="94" spans="2:6" ht="16.5">
      <c r="B94" s="110"/>
      <c r="C94" s="112"/>
      <c r="D94" s="72" t="s">
        <v>127</v>
      </c>
      <c r="E94" s="74" t="s">
        <v>0</v>
      </c>
      <c r="F94" s="102" t="s">
        <v>115</v>
      </c>
    </row>
    <row r="95" spans="2:6" ht="18" customHeight="1">
      <c r="B95" s="110"/>
      <c r="C95" s="112"/>
      <c r="D95" s="18" t="s">
        <v>30</v>
      </c>
      <c r="E95" s="25" t="s">
        <v>0</v>
      </c>
      <c r="F95" s="103" t="s">
        <v>128</v>
      </c>
    </row>
    <row r="96" spans="2:6" ht="16.5" customHeight="1">
      <c r="B96" s="110"/>
      <c r="C96" s="112"/>
      <c r="D96" s="72" t="s">
        <v>23</v>
      </c>
      <c r="E96" s="132">
        <v>0.7083333333333334</v>
      </c>
      <c r="F96" s="17" t="s">
        <v>129</v>
      </c>
    </row>
    <row r="97" spans="2:6" ht="21" customHeight="1">
      <c r="B97" s="110"/>
      <c r="C97" s="112"/>
      <c r="D97" s="72" t="s">
        <v>24</v>
      </c>
      <c r="E97" s="132">
        <v>0.75</v>
      </c>
      <c r="F97" s="71" t="s">
        <v>25</v>
      </c>
    </row>
    <row r="98" spans="2:6" ht="16.5">
      <c r="B98" s="110"/>
      <c r="C98" s="112"/>
      <c r="D98" s="112"/>
      <c r="E98" s="137" t="s">
        <v>4</v>
      </c>
      <c r="F98" s="138" t="s">
        <v>130</v>
      </c>
    </row>
    <row r="99" spans="2:6" ht="16.5">
      <c r="B99" s="249" t="s">
        <v>36</v>
      </c>
      <c r="C99" s="250"/>
      <c r="D99" s="250"/>
      <c r="E99" s="250"/>
      <c r="F99" s="251"/>
    </row>
    <row r="100" spans="2:6" ht="16.5">
      <c r="B100" s="246"/>
      <c r="C100" s="246"/>
      <c r="D100" s="246"/>
      <c r="E100" s="246"/>
      <c r="F100" s="246"/>
    </row>
    <row r="101" spans="2:6" ht="16.5" customHeight="1">
      <c r="B101" s="114" t="s">
        <v>90</v>
      </c>
      <c r="C101" s="114" t="s">
        <v>75</v>
      </c>
      <c r="D101" s="67" t="s">
        <v>76</v>
      </c>
      <c r="E101" s="69">
        <v>0.3333333333333333</v>
      </c>
      <c r="F101" s="128" t="s">
        <v>33</v>
      </c>
    </row>
    <row r="102" spans="2:6" ht="16.5">
      <c r="B102" s="121"/>
      <c r="C102" s="121"/>
      <c r="D102" s="122" t="s">
        <v>95</v>
      </c>
      <c r="E102" s="22">
        <v>0.375</v>
      </c>
      <c r="F102" s="104" t="s">
        <v>288</v>
      </c>
    </row>
    <row r="103" spans="2:6" ht="16.5">
      <c r="B103" s="121"/>
      <c r="C103" s="121"/>
      <c r="D103" s="66"/>
      <c r="E103" s="22">
        <v>0.4583333333333333</v>
      </c>
      <c r="F103" s="104" t="s">
        <v>68</v>
      </c>
    </row>
    <row r="104" spans="2:6" ht="16.5">
      <c r="B104" s="121"/>
      <c r="C104" s="121"/>
      <c r="D104" s="123" t="s">
        <v>107</v>
      </c>
      <c r="E104" s="129"/>
      <c r="F104" s="104" t="s">
        <v>108</v>
      </c>
    </row>
    <row r="105" spans="2:6" ht="16.5">
      <c r="B105" s="121"/>
      <c r="C105" s="121"/>
      <c r="D105" s="130" t="s">
        <v>109</v>
      </c>
      <c r="E105" s="116" t="s">
        <v>60</v>
      </c>
      <c r="F105" s="104" t="s">
        <v>110</v>
      </c>
    </row>
    <row r="106" spans="2:6" ht="16.5">
      <c r="B106" s="65"/>
      <c r="C106" s="65"/>
      <c r="D106" s="66" t="s">
        <v>98</v>
      </c>
      <c r="E106" s="22">
        <v>0.5625</v>
      </c>
      <c r="F106" s="104" t="s">
        <v>99</v>
      </c>
    </row>
    <row r="107" spans="2:6" ht="16.5" customHeight="1">
      <c r="B107" s="65"/>
      <c r="C107" s="65"/>
      <c r="D107" s="122" t="s">
        <v>54</v>
      </c>
      <c r="E107" s="22">
        <v>0.6041666666666666</v>
      </c>
      <c r="F107" s="126" t="s">
        <v>112</v>
      </c>
    </row>
    <row r="108" spans="2:6" ht="16.5" customHeight="1">
      <c r="B108" s="65"/>
      <c r="C108" s="65"/>
      <c r="D108" s="122"/>
      <c r="E108" s="22">
        <v>0.7083333333333334</v>
      </c>
      <c r="F108" s="126" t="s">
        <v>100</v>
      </c>
    </row>
    <row r="109" spans="2:6" ht="16.5" customHeight="1">
      <c r="B109" s="65"/>
      <c r="C109" s="65"/>
      <c r="D109" s="66" t="s">
        <v>101</v>
      </c>
      <c r="E109" s="29" t="s">
        <v>60</v>
      </c>
      <c r="F109" s="127" t="s">
        <v>102</v>
      </c>
    </row>
    <row r="110" spans="2:6" ht="16.5" customHeight="1">
      <c r="B110" s="253" t="s">
        <v>113</v>
      </c>
      <c r="C110" s="254"/>
      <c r="D110" s="254"/>
      <c r="E110" s="254"/>
      <c r="F110" s="255"/>
    </row>
    <row r="111" spans="2:6" ht="21.75" customHeight="1">
      <c r="B111" s="252" t="s">
        <v>27</v>
      </c>
      <c r="C111" s="252"/>
      <c r="D111" s="252"/>
      <c r="E111" s="252"/>
      <c r="F111" s="252"/>
    </row>
    <row r="112" spans="2:6" ht="16.5">
      <c r="B112" s="242" t="s">
        <v>37</v>
      </c>
      <c r="C112" s="242"/>
      <c r="D112" s="242"/>
      <c r="E112" s="242"/>
      <c r="F112" s="242"/>
    </row>
    <row r="114" ht="16.5" customHeight="1"/>
    <row r="115" ht="16.5" customHeight="1"/>
    <row r="116" ht="16.5">
      <c r="A116" s="85"/>
    </row>
    <row r="117" ht="16.5" customHeight="1">
      <c r="A117" s="85"/>
    </row>
    <row r="118" ht="16.5">
      <c r="A118" s="85"/>
    </row>
    <row r="119" ht="21.75" customHeight="1">
      <c r="A119" s="85"/>
    </row>
    <row r="120" ht="16.5" customHeight="1">
      <c r="A120" s="85"/>
    </row>
    <row r="121" ht="16.5" customHeight="1">
      <c r="A121" s="85"/>
    </row>
    <row r="122" ht="17.25" customHeight="1">
      <c r="A122" s="85"/>
    </row>
    <row r="123" ht="17.25" customHeight="1">
      <c r="A123" s="85"/>
    </row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5" ht="27.7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8" ht="16.5">
      <c r="A238" s="84"/>
    </row>
    <row r="239" ht="21.75" customHeight="1">
      <c r="A239" s="84"/>
    </row>
    <row r="240" ht="24" customHeight="1">
      <c r="A240" s="84"/>
    </row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8" spans="2:32" s="89" customFormat="1" ht="16.5">
      <c r="B298"/>
      <c r="C298"/>
      <c r="D298"/>
      <c r="E298"/>
      <c r="F298"/>
      <c r="G298" s="1"/>
      <c r="H298"/>
      <c r="I298"/>
      <c r="J298"/>
      <c r="K298"/>
      <c r="L298"/>
      <c r="M298"/>
      <c r="N298"/>
      <c r="O298" s="1"/>
      <c r="P298" s="4"/>
      <c r="Q298" s="4"/>
      <c r="R298" s="4"/>
      <c r="S298" s="4"/>
      <c r="T298" s="7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2:32" s="89" customFormat="1" ht="21.75" customHeight="1">
      <c r="B299"/>
      <c r="C299"/>
      <c r="D299"/>
      <c r="E299"/>
      <c r="F299"/>
      <c r="G299" s="1"/>
      <c r="H299"/>
      <c r="I299"/>
      <c r="J299"/>
      <c r="K299"/>
      <c r="L299"/>
      <c r="M299"/>
      <c r="N299"/>
      <c r="O299" s="1"/>
      <c r="P299" s="4"/>
      <c r="Q299" s="4"/>
      <c r="R299" s="4"/>
      <c r="S299" s="4"/>
      <c r="T299" s="7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2:32" s="89" customFormat="1" ht="16.5">
      <c r="B300"/>
      <c r="C300"/>
      <c r="D300"/>
      <c r="E300"/>
      <c r="F300"/>
      <c r="G300" s="1"/>
      <c r="H300"/>
      <c r="I300"/>
      <c r="J300"/>
      <c r="K300"/>
      <c r="L300"/>
      <c r="M300"/>
      <c r="N300"/>
      <c r="O300" s="1"/>
      <c r="P300" s="4"/>
      <c r="Q300" s="4"/>
      <c r="R300" s="4"/>
      <c r="S300" s="4"/>
      <c r="T300" s="7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2:32" s="89" customFormat="1" ht="24.75" customHeight="1">
      <c r="B301"/>
      <c r="C301"/>
      <c r="D301"/>
      <c r="E301"/>
      <c r="F301"/>
      <c r="G301" s="1"/>
      <c r="H301"/>
      <c r="I301"/>
      <c r="J301"/>
      <c r="K301"/>
      <c r="L301"/>
      <c r="M301"/>
      <c r="N301"/>
      <c r="O301" s="1"/>
      <c r="P301" s="4"/>
      <c r="Q301" s="4"/>
      <c r="R301" s="4"/>
      <c r="S301" s="4"/>
      <c r="T301" s="7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2:32" s="89" customFormat="1" ht="16.5">
      <c r="B302"/>
      <c r="C302"/>
      <c r="D302"/>
      <c r="E302"/>
      <c r="F302"/>
      <c r="G302" s="1"/>
      <c r="H302"/>
      <c r="I302"/>
      <c r="J302"/>
      <c r="K302"/>
      <c r="L302"/>
      <c r="M302"/>
      <c r="N302"/>
      <c r="O302" s="1"/>
      <c r="P302" s="4"/>
      <c r="Q302" s="4"/>
      <c r="R302" s="4"/>
      <c r="S302" s="4"/>
      <c r="T302" s="7"/>
      <c r="U302"/>
      <c r="V302"/>
      <c r="W302"/>
      <c r="X302"/>
      <c r="Y302"/>
      <c r="Z302"/>
      <c r="AA302"/>
      <c r="AB302"/>
      <c r="AC302"/>
      <c r="AD302"/>
      <c r="AE302"/>
      <c r="AF302"/>
    </row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5" ht="16.5">
      <c r="A355" s="89"/>
    </row>
    <row r="356" ht="16.5">
      <c r="A356" s="89"/>
    </row>
    <row r="357" ht="16.5">
      <c r="A357" s="89"/>
    </row>
    <row r="358" ht="25.5" customHeight="1">
      <c r="A358" s="89"/>
    </row>
    <row r="359" ht="22.5" customHeight="1">
      <c r="A359" s="89"/>
    </row>
    <row r="360" ht="25.5" customHeight="1"/>
    <row r="361" ht="16.5" customHeight="1"/>
    <row r="362" spans="2:32" s="89" customFormat="1" ht="24.75" customHeight="1">
      <c r="B362"/>
      <c r="C362"/>
      <c r="D362"/>
      <c r="E362"/>
      <c r="F362"/>
      <c r="G362" s="1"/>
      <c r="H362"/>
      <c r="I362"/>
      <c r="J362"/>
      <c r="K362"/>
      <c r="L362"/>
      <c r="M362"/>
      <c r="N362"/>
      <c r="O362" s="1"/>
      <c r="P362" s="4"/>
      <c r="Q362" s="4"/>
      <c r="R362" s="4"/>
      <c r="S362" s="4"/>
      <c r="T362" s="7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2:32" s="89" customFormat="1" ht="16.5" customHeight="1">
      <c r="B363"/>
      <c r="C363"/>
      <c r="D363"/>
      <c r="E363"/>
      <c r="F363"/>
      <c r="G363" s="1"/>
      <c r="H363"/>
      <c r="I363"/>
      <c r="J363"/>
      <c r="K363"/>
      <c r="L363"/>
      <c r="M363"/>
      <c r="N363"/>
      <c r="O363" s="1"/>
      <c r="P363" s="4"/>
      <c r="Q363" s="4"/>
      <c r="R363" s="4"/>
      <c r="S363" s="4"/>
      <c r="T363" s="7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2:32" s="89" customFormat="1" ht="16.5" customHeight="1">
      <c r="B364"/>
      <c r="C364"/>
      <c r="D364"/>
      <c r="E364"/>
      <c r="F364"/>
      <c r="G364" s="1"/>
      <c r="H364"/>
      <c r="I364"/>
      <c r="J364"/>
      <c r="K364"/>
      <c r="L364"/>
      <c r="M364"/>
      <c r="N364"/>
      <c r="O364" s="1"/>
      <c r="P364" s="4"/>
      <c r="Q364" s="4"/>
      <c r="R364" s="4"/>
      <c r="S364" s="4"/>
      <c r="T364" s="7"/>
      <c r="U364"/>
      <c r="V364"/>
      <c r="W364"/>
      <c r="X364"/>
      <c r="Y364"/>
      <c r="Z364"/>
      <c r="AA364"/>
      <c r="AB364"/>
      <c r="AC364"/>
      <c r="AD364"/>
      <c r="AE364"/>
      <c r="AF364"/>
    </row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spans="2:32" s="91" customFormat="1" ht="16.5" customHeight="1">
      <c r="B377"/>
      <c r="C377"/>
      <c r="D377"/>
      <c r="E377"/>
      <c r="F377"/>
      <c r="G377" s="1"/>
      <c r="H377"/>
      <c r="I377"/>
      <c r="J377"/>
      <c r="K377"/>
      <c r="L377"/>
      <c r="M377"/>
      <c r="N377"/>
      <c r="O377" s="1"/>
      <c r="P377" s="4"/>
      <c r="Q377" s="4"/>
      <c r="R377" s="4"/>
      <c r="S377" s="4"/>
      <c r="T377" s="7"/>
      <c r="U377"/>
      <c r="V377"/>
      <c r="W377"/>
      <c r="X377"/>
      <c r="Y377"/>
      <c r="Z377"/>
      <c r="AA377"/>
      <c r="AB377"/>
      <c r="AC377"/>
      <c r="AD377"/>
      <c r="AE377"/>
      <c r="AF377"/>
    </row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4" ht="16.5">
      <c r="A464" s="90"/>
    </row>
    <row r="465" ht="21.75" customHeight="1">
      <c r="A465" s="90"/>
    </row>
    <row r="466" ht="16.5" customHeight="1">
      <c r="A466" s="90"/>
    </row>
    <row r="467" ht="16.5">
      <c r="A467" s="90"/>
    </row>
    <row r="468" ht="16.5">
      <c r="A468" s="90"/>
    </row>
    <row r="469" ht="16.5">
      <c r="A469" s="90"/>
    </row>
    <row r="470" ht="16.5">
      <c r="A470" s="90"/>
    </row>
    <row r="471" ht="16.5">
      <c r="A471" s="90"/>
    </row>
    <row r="472" ht="16.5">
      <c r="A472" s="90"/>
    </row>
    <row r="473" ht="16.5">
      <c r="A473" s="90"/>
    </row>
    <row r="474" ht="30" customHeight="1">
      <c r="A474" s="90"/>
    </row>
    <row r="475" ht="24" customHeight="1">
      <c r="A475" s="90"/>
    </row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02" ht="16.5">
      <c r="A1302" s="92"/>
    </row>
    <row r="1303" ht="16.5">
      <c r="A1303" s="92"/>
    </row>
    <row r="1304" ht="16.5">
      <c r="A1304" s="92"/>
    </row>
    <row r="1305" ht="16.5">
      <c r="A1305" s="92"/>
    </row>
    <row r="1306" ht="16.5">
      <c r="A1306" s="92"/>
    </row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51" ht="16.5">
      <c r="A1351" s="93"/>
    </row>
    <row r="1352" ht="16.5">
      <c r="A1352" s="93"/>
    </row>
    <row r="1353" ht="16.5">
      <c r="A1353" s="93"/>
    </row>
    <row r="1354" ht="16.5">
      <c r="A1354" s="93"/>
    </row>
    <row r="1355" ht="16.5">
      <c r="A1355" s="93"/>
    </row>
    <row r="1356" ht="16.5">
      <c r="A1356" s="93"/>
    </row>
    <row r="1357" ht="16.5">
      <c r="A1357" s="93"/>
    </row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3" ht="16.5">
      <c r="A1593" s="96"/>
    </row>
    <row r="1594" ht="16.5">
      <c r="A1594" s="96"/>
    </row>
    <row r="1595" ht="16.5">
      <c r="A1595" s="96"/>
    </row>
    <row r="1596" ht="16.5" customHeight="1">
      <c r="A1596" s="96"/>
    </row>
    <row r="1597" ht="16.5">
      <c r="A1597" s="96"/>
    </row>
    <row r="1598" ht="16.5">
      <c r="A1598" s="96"/>
    </row>
    <row r="1599" ht="16.5">
      <c r="A1599" s="96"/>
    </row>
    <row r="1600" ht="16.5">
      <c r="A1600" s="96"/>
    </row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13">
    <mergeCell ref="B60:F60"/>
    <mergeCell ref="B61:F61"/>
    <mergeCell ref="V50:Y50"/>
    <mergeCell ref="B18:F18"/>
    <mergeCell ref="D21:E21"/>
    <mergeCell ref="B43:F43"/>
    <mergeCell ref="B54:F54"/>
    <mergeCell ref="H45:N45"/>
    <mergeCell ref="V47:Y47"/>
    <mergeCell ref="H46:N46"/>
    <mergeCell ref="V49:Y49"/>
    <mergeCell ref="B42:F42"/>
    <mergeCell ref="V44:Y44"/>
    <mergeCell ref="H43:N43"/>
    <mergeCell ref="V45:Y45"/>
    <mergeCell ref="H44:N44"/>
    <mergeCell ref="V46:Y46"/>
    <mergeCell ref="V42:Y42"/>
    <mergeCell ref="V43:Y43"/>
    <mergeCell ref="W40:Y40"/>
    <mergeCell ref="H39:I39"/>
    <mergeCell ref="J39:N39"/>
    <mergeCell ref="V41:Y41"/>
    <mergeCell ref="U39:Z39"/>
    <mergeCell ref="V48:Y48"/>
    <mergeCell ref="U37:Z37"/>
    <mergeCell ref="H36:I36"/>
    <mergeCell ref="J36:N36"/>
    <mergeCell ref="W38:Y38"/>
    <mergeCell ref="H37:I37"/>
    <mergeCell ref="J37:N37"/>
    <mergeCell ref="H38:I38"/>
    <mergeCell ref="J38:N38"/>
    <mergeCell ref="H31:N31"/>
    <mergeCell ref="H32:N32"/>
    <mergeCell ref="H34:I34"/>
    <mergeCell ref="J34:N34"/>
    <mergeCell ref="H35:I35"/>
    <mergeCell ref="J35:N35"/>
    <mergeCell ref="H21:N21"/>
    <mergeCell ref="H26:N26"/>
    <mergeCell ref="H27:N27"/>
    <mergeCell ref="H28:N28"/>
    <mergeCell ref="H29:N29"/>
    <mergeCell ref="H30:N30"/>
    <mergeCell ref="H16:N16"/>
    <mergeCell ref="B17:F17"/>
    <mergeCell ref="H17:N17"/>
    <mergeCell ref="I18:I20"/>
    <mergeCell ref="W11:Y11"/>
    <mergeCell ref="H12:N12"/>
    <mergeCell ref="W12:Y12"/>
    <mergeCell ref="U13:Z13"/>
    <mergeCell ref="W14:Z14"/>
    <mergeCell ref="U15:Z15"/>
    <mergeCell ref="H8:N8"/>
    <mergeCell ref="W8:Y8"/>
    <mergeCell ref="H9:N9"/>
    <mergeCell ref="W9:Y9"/>
    <mergeCell ref="H10:N10"/>
    <mergeCell ref="W10:Y10"/>
    <mergeCell ref="AB12:AE12"/>
    <mergeCell ref="B3:F3"/>
    <mergeCell ref="H3:N3"/>
    <mergeCell ref="U3:Z3"/>
    <mergeCell ref="B4:F4"/>
    <mergeCell ref="I4:N4"/>
    <mergeCell ref="W4:Y4"/>
    <mergeCell ref="H5:H6"/>
    <mergeCell ref="I5:N5"/>
    <mergeCell ref="W5:Y5"/>
    <mergeCell ref="B2:F2"/>
    <mergeCell ref="H2:N2"/>
    <mergeCell ref="U2:Z2"/>
    <mergeCell ref="AB9:AE9"/>
    <mergeCell ref="AB10:AE10"/>
    <mergeCell ref="AB11:AE11"/>
    <mergeCell ref="I6:N6"/>
    <mergeCell ref="W6:Y6"/>
    <mergeCell ref="I7:N7"/>
    <mergeCell ref="W7:Y7"/>
    <mergeCell ref="AB3:AE3"/>
    <mergeCell ref="AB4:AE4"/>
    <mergeCell ref="AB5:AE5"/>
    <mergeCell ref="AB6:AE6"/>
    <mergeCell ref="AB7:AE7"/>
    <mergeCell ref="AB8:AE8"/>
    <mergeCell ref="B59:F59"/>
    <mergeCell ref="B55:F55"/>
    <mergeCell ref="J40:N40"/>
    <mergeCell ref="H47:N47"/>
    <mergeCell ref="H48:N48"/>
    <mergeCell ref="AB13:AE13"/>
    <mergeCell ref="AB14:AE14"/>
    <mergeCell ref="AB15:AE15"/>
    <mergeCell ref="AB16:AE16"/>
    <mergeCell ref="AB17:AE17"/>
    <mergeCell ref="H50:N50"/>
    <mergeCell ref="H40:I40"/>
    <mergeCell ref="H42:I42"/>
    <mergeCell ref="J42:N42"/>
    <mergeCell ref="H49:N49"/>
    <mergeCell ref="B56:F56"/>
    <mergeCell ref="H41:I41"/>
    <mergeCell ref="J41:N41"/>
    <mergeCell ref="B112:F112"/>
    <mergeCell ref="B74:F74"/>
    <mergeCell ref="B75:F75"/>
    <mergeCell ref="D78:E78"/>
    <mergeCell ref="B99:F99"/>
    <mergeCell ref="B100:F100"/>
    <mergeCell ref="B111:F111"/>
    <mergeCell ref="B110:F110"/>
  </mergeCells>
  <hyperlinks>
    <hyperlink ref="F21" r:id="rId1" display="http://cafe.naver.com/onnuritour"/>
  </hyperlinks>
  <printOptions/>
  <pageMargins left="0.5511811023622047" right="0.2362204724409449" top="0.07874015748031496" bottom="0" header="0.31496062992125984" footer="0.31496062992125984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1"/>
  <sheetViews>
    <sheetView zoomScalePageLayoutView="0" workbookViewId="0" topLeftCell="G1">
      <selection activeCell="H41" sqref="H41:I41"/>
    </sheetView>
  </sheetViews>
  <sheetFormatPr defaultColWidth="9.140625" defaultRowHeight="15"/>
  <cols>
    <col min="1" max="1" width="2.7109375" style="163" customWidth="1"/>
    <col min="2" max="2" width="5.8515625" style="163" customWidth="1"/>
    <col min="3" max="3" width="6.140625" style="163" customWidth="1"/>
    <col min="4" max="4" width="12.8515625" style="163" customWidth="1"/>
    <col min="5" max="5" width="5.57421875" style="163" customWidth="1"/>
    <col min="6" max="6" width="61.140625" style="163" customWidth="1"/>
    <col min="7" max="7" width="3.421875" style="163" customWidth="1"/>
    <col min="8" max="8" width="11.140625" style="163" customWidth="1"/>
    <col min="9" max="9" width="21.140625" style="163" customWidth="1"/>
    <col min="10" max="10" width="19.57421875" style="163" customWidth="1"/>
    <col min="11" max="13" width="9.8515625" style="163" customWidth="1"/>
    <col min="14" max="14" width="10.57421875" style="163" customWidth="1"/>
    <col min="15" max="15" width="1.8515625" style="163" customWidth="1"/>
    <col min="16" max="20" width="10.57421875" style="163" hidden="1" customWidth="1"/>
    <col min="21" max="21" width="0.42578125" style="163" customWidth="1"/>
    <col min="22" max="22" width="34.7109375" style="163" customWidth="1"/>
    <col min="23" max="24" width="9.421875" style="163" customWidth="1"/>
    <col min="25" max="25" width="36.57421875" style="163" customWidth="1"/>
    <col min="26" max="26" width="0.42578125" style="163" customWidth="1"/>
    <col min="27" max="30" width="9.00390625" style="163" customWidth="1"/>
    <col min="31" max="31" width="10.28125" style="163" customWidth="1"/>
    <col min="32" max="16384" width="9.00390625" style="163" customWidth="1"/>
  </cols>
  <sheetData>
    <row r="1" spans="1:27" ht="15.75" customHeight="1" thickBo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9"/>
      <c r="Q1" s="9"/>
      <c r="R1" s="9"/>
      <c r="S1" s="9"/>
      <c r="T1" s="158"/>
      <c r="U1" s="158"/>
      <c r="V1" s="158"/>
      <c r="W1" s="158"/>
      <c r="X1" s="158"/>
      <c r="Y1" s="158"/>
      <c r="Z1" s="158"/>
      <c r="AA1" s="158"/>
    </row>
    <row r="2" spans="1:27" ht="21.75" customHeight="1" thickBot="1" thickTop="1">
      <c r="A2" s="158"/>
      <c r="B2" s="274" t="s">
        <v>300</v>
      </c>
      <c r="C2" s="274"/>
      <c r="D2" s="274"/>
      <c r="E2" s="274"/>
      <c r="F2" s="274"/>
      <c r="H2" s="274" t="s">
        <v>284</v>
      </c>
      <c r="I2" s="274"/>
      <c r="J2" s="274"/>
      <c r="K2" s="274"/>
      <c r="L2" s="274"/>
      <c r="M2" s="274"/>
      <c r="N2" s="274"/>
      <c r="O2" s="158"/>
      <c r="U2" s="283" t="s">
        <v>238</v>
      </c>
      <c r="V2" s="284"/>
      <c r="W2" s="284"/>
      <c r="X2" s="284"/>
      <c r="Y2" s="284"/>
      <c r="Z2" s="285"/>
      <c r="AA2" s="158"/>
    </row>
    <row r="3" spans="1:31" ht="16.5" customHeight="1" thickBot="1" thickTop="1">
      <c r="A3" s="158"/>
      <c r="B3" s="291" t="s">
        <v>38</v>
      </c>
      <c r="C3" s="292"/>
      <c r="D3" s="292"/>
      <c r="E3" s="292"/>
      <c r="F3" s="293"/>
      <c r="H3" s="294" t="s">
        <v>103</v>
      </c>
      <c r="I3" s="294"/>
      <c r="J3" s="294"/>
      <c r="K3" s="294"/>
      <c r="L3" s="294"/>
      <c r="M3" s="294"/>
      <c r="N3" s="294"/>
      <c r="O3" s="158"/>
      <c r="P3" s="158"/>
      <c r="Q3" s="158"/>
      <c r="R3" s="158"/>
      <c r="S3" s="158"/>
      <c r="T3" s="158"/>
      <c r="U3" s="295" t="s">
        <v>39</v>
      </c>
      <c r="V3" s="295"/>
      <c r="W3" s="295"/>
      <c r="X3" s="295"/>
      <c r="Y3" s="295"/>
      <c r="Z3" s="295"/>
      <c r="AA3" s="158"/>
      <c r="AB3" s="282"/>
      <c r="AC3" s="282"/>
      <c r="AD3" s="282"/>
      <c r="AE3" s="282"/>
    </row>
    <row r="4" spans="1:31" ht="16.5" customHeight="1" thickTop="1">
      <c r="A4" s="158"/>
      <c r="B4" s="296" t="s">
        <v>40</v>
      </c>
      <c r="C4" s="296"/>
      <c r="D4" s="296"/>
      <c r="E4" s="296"/>
      <c r="F4" s="296"/>
      <c r="H4" s="164" t="s">
        <v>41</v>
      </c>
      <c r="I4" s="297" t="s">
        <v>114</v>
      </c>
      <c r="J4" s="298"/>
      <c r="K4" s="298"/>
      <c r="L4" s="298"/>
      <c r="M4" s="298"/>
      <c r="N4" s="299"/>
      <c r="O4" s="158"/>
      <c r="P4" s="158"/>
      <c r="Q4" s="158"/>
      <c r="R4" s="158"/>
      <c r="S4" s="158"/>
      <c r="T4" s="158"/>
      <c r="U4" s="159"/>
      <c r="V4" s="36" t="s">
        <v>42</v>
      </c>
      <c r="W4" s="300" t="s">
        <v>144</v>
      </c>
      <c r="X4" s="301"/>
      <c r="Y4" s="301"/>
      <c r="Z4" s="15"/>
      <c r="AA4" s="158"/>
      <c r="AB4" s="282"/>
      <c r="AC4" s="282"/>
      <c r="AD4" s="282"/>
      <c r="AE4" s="282"/>
    </row>
    <row r="5" spans="1:31" ht="16.5" customHeight="1">
      <c r="A5" s="158"/>
      <c r="B5" s="118" t="s">
        <v>43</v>
      </c>
      <c r="C5" s="118" t="s">
        <v>44</v>
      </c>
      <c r="D5" s="118" t="s">
        <v>45</v>
      </c>
      <c r="E5" s="118" t="s">
        <v>46</v>
      </c>
      <c r="F5" s="119" t="s">
        <v>47</v>
      </c>
      <c r="H5" s="302" t="s">
        <v>48</v>
      </c>
      <c r="I5" s="304" t="s">
        <v>104</v>
      </c>
      <c r="J5" s="305"/>
      <c r="K5" s="305"/>
      <c r="L5" s="305"/>
      <c r="M5" s="305"/>
      <c r="N5" s="306"/>
      <c r="O5" s="158"/>
      <c r="P5" s="158"/>
      <c r="Q5" s="158"/>
      <c r="R5" s="11"/>
      <c r="S5" s="158"/>
      <c r="T5" s="158"/>
      <c r="U5" s="159"/>
      <c r="V5" s="37" t="s">
        <v>49</v>
      </c>
      <c r="W5" s="286" t="s">
        <v>146</v>
      </c>
      <c r="X5" s="287"/>
      <c r="Y5" s="287"/>
      <c r="Z5" s="15"/>
      <c r="AA5" s="158"/>
      <c r="AB5" s="282"/>
      <c r="AC5" s="282"/>
      <c r="AD5" s="282"/>
      <c r="AE5" s="282"/>
    </row>
    <row r="6" spans="1:31" ht="16.5" customHeight="1">
      <c r="A6" s="158"/>
      <c r="B6" s="114" t="s">
        <v>50</v>
      </c>
      <c r="C6" s="114" t="s">
        <v>51</v>
      </c>
      <c r="D6" s="120" t="s">
        <v>52</v>
      </c>
      <c r="E6" s="16">
        <v>0.2916666666666667</v>
      </c>
      <c r="F6" s="125" t="s">
        <v>105</v>
      </c>
      <c r="H6" s="303"/>
      <c r="I6" s="263" t="s">
        <v>280</v>
      </c>
      <c r="J6" s="264"/>
      <c r="K6" s="264"/>
      <c r="L6" s="264"/>
      <c r="M6" s="264"/>
      <c r="N6" s="265"/>
      <c r="O6" s="158"/>
      <c r="P6" s="158"/>
      <c r="Q6" s="158"/>
      <c r="R6" s="158"/>
      <c r="S6" s="158"/>
      <c r="T6" s="158"/>
      <c r="U6" s="159"/>
      <c r="V6" s="37" t="s">
        <v>53</v>
      </c>
      <c r="W6" s="286" t="s">
        <v>283</v>
      </c>
      <c r="X6" s="287"/>
      <c r="Y6" s="287"/>
      <c r="Z6" s="15"/>
      <c r="AA6" s="158"/>
      <c r="AB6" s="281"/>
      <c r="AC6" s="281"/>
      <c r="AD6" s="281"/>
      <c r="AE6" s="281"/>
    </row>
    <row r="7" spans="1:31" ht="16.5" customHeight="1">
      <c r="A7" s="158"/>
      <c r="B7" s="121"/>
      <c r="C7" s="121"/>
      <c r="D7" s="122" t="s">
        <v>54</v>
      </c>
      <c r="E7" s="16">
        <v>0.3333333333333333</v>
      </c>
      <c r="F7" s="104" t="s">
        <v>397</v>
      </c>
      <c r="H7" s="165" t="s">
        <v>55</v>
      </c>
      <c r="I7" s="288" t="s">
        <v>239</v>
      </c>
      <c r="J7" s="289"/>
      <c r="K7" s="289"/>
      <c r="L7" s="289"/>
      <c r="M7" s="289"/>
      <c r="N7" s="290"/>
      <c r="O7" s="158"/>
      <c r="P7" s="158"/>
      <c r="Q7" s="158"/>
      <c r="R7" s="158"/>
      <c r="S7" s="158"/>
      <c r="T7" s="158"/>
      <c r="U7" s="159"/>
      <c r="V7" s="37" t="s">
        <v>56</v>
      </c>
      <c r="W7" s="286" t="s">
        <v>400</v>
      </c>
      <c r="X7" s="287"/>
      <c r="Y7" s="287"/>
      <c r="Z7" s="15"/>
      <c r="AA7" s="158"/>
      <c r="AB7" s="281"/>
      <c r="AC7" s="281"/>
      <c r="AD7" s="281"/>
      <c r="AE7" s="281"/>
    </row>
    <row r="8" spans="1:31" ht="16.5" customHeight="1">
      <c r="A8" s="158"/>
      <c r="B8" s="121"/>
      <c r="C8" s="121"/>
      <c r="D8" s="66" t="s">
        <v>57</v>
      </c>
      <c r="E8" s="16">
        <v>0.4375</v>
      </c>
      <c r="F8" s="104" t="s">
        <v>58</v>
      </c>
      <c r="H8" s="307" t="s">
        <v>251</v>
      </c>
      <c r="I8" s="307"/>
      <c r="J8" s="307"/>
      <c r="K8" s="307"/>
      <c r="L8" s="307"/>
      <c r="M8" s="307"/>
      <c r="N8" s="307"/>
      <c r="O8" s="158"/>
      <c r="P8" s="158"/>
      <c r="Q8" s="158"/>
      <c r="R8" s="158"/>
      <c r="S8" s="158"/>
      <c r="T8" s="158"/>
      <c r="U8" s="159"/>
      <c r="V8" s="37" t="s">
        <v>59</v>
      </c>
      <c r="W8" s="308" t="s">
        <v>153</v>
      </c>
      <c r="X8" s="309"/>
      <c r="Y8" s="309"/>
      <c r="Z8" s="15"/>
      <c r="AA8" s="158"/>
      <c r="AB8" s="281"/>
      <c r="AC8" s="281"/>
      <c r="AD8" s="281"/>
      <c r="AE8" s="281"/>
    </row>
    <row r="9" spans="1:31" ht="16.5" customHeight="1">
      <c r="A9" s="158"/>
      <c r="B9" s="121"/>
      <c r="C9" s="121"/>
      <c r="D9" s="123"/>
      <c r="E9" s="20" t="s">
        <v>60</v>
      </c>
      <c r="F9" s="105" t="s">
        <v>134</v>
      </c>
      <c r="H9" s="310" t="s">
        <v>61</v>
      </c>
      <c r="I9" s="310"/>
      <c r="J9" s="310"/>
      <c r="K9" s="310"/>
      <c r="L9" s="310"/>
      <c r="M9" s="310"/>
      <c r="N9" s="310"/>
      <c r="O9" s="158"/>
      <c r="P9" s="158"/>
      <c r="Q9" s="158"/>
      <c r="R9" s="158"/>
      <c r="S9" s="158"/>
      <c r="T9" s="158"/>
      <c r="U9" s="159"/>
      <c r="V9" s="63" t="s">
        <v>138</v>
      </c>
      <c r="W9" s="311" t="s">
        <v>155</v>
      </c>
      <c r="X9" s="312"/>
      <c r="Y9" s="312"/>
      <c r="Z9" s="15"/>
      <c r="AA9" s="158"/>
      <c r="AB9" s="281"/>
      <c r="AC9" s="281"/>
      <c r="AD9" s="281"/>
      <c r="AE9" s="281"/>
    </row>
    <row r="10" spans="1:31" ht="16.5" customHeight="1">
      <c r="A10" s="158"/>
      <c r="B10" s="121"/>
      <c r="C10" s="121"/>
      <c r="D10" s="123"/>
      <c r="E10" s="124" t="s">
        <v>62</v>
      </c>
      <c r="F10" s="105" t="s">
        <v>133</v>
      </c>
      <c r="H10" s="313" t="s">
        <v>63</v>
      </c>
      <c r="I10" s="313"/>
      <c r="J10" s="313"/>
      <c r="K10" s="313"/>
      <c r="L10" s="313"/>
      <c r="M10" s="313"/>
      <c r="N10" s="313"/>
      <c r="O10" s="158"/>
      <c r="P10" s="158"/>
      <c r="Q10" s="158"/>
      <c r="R10" s="158"/>
      <c r="S10" s="158"/>
      <c r="T10" s="158"/>
      <c r="U10" s="159"/>
      <c r="V10" s="37" t="s">
        <v>64</v>
      </c>
      <c r="W10" s="314" t="s">
        <v>322</v>
      </c>
      <c r="X10" s="315"/>
      <c r="Y10" s="392"/>
      <c r="Z10" s="15"/>
      <c r="AA10" s="158"/>
      <c r="AB10" s="282"/>
      <c r="AC10" s="282"/>
      <c r="AD10" s="282"/>
      <c r="AE10" s="282"/>
    </row>
    <row r="11" spans="1:31" ht="16.5" customHeight="1">
      <c r="A11" s="158"/>
      <c r="B11" s="121"/>
      <c r="C11" s="121"/>
      <c r="D11" s="122" t="s">
        <v>95</v>
      </c>
      <c r="E11" s="22">
        <v>0.5</v>
      </c>
      <c r="F11" s="17" t="s">
        <v>321</v>
      </c>
      <c r="H11" s="113"/>
      <c r="I11" s="113"/>
      <c r="J11" s="113"/>
      <c r="K11" s="113"/>
      <c r="L11" s="113"/>
      <c r="M11" s="113"/>
      <c r="N11" s="113"/>
      <c r="O11" s="158"/>
      <c r="P11" s="158"/>
      <c r="Q11" s="158"/>
      <c r="R11" s="158"/>
      <c r="S11" s="158"/>
      <c r="T11" s="158"/>
      <c r="U11" s="159"/>
      <c r="V11" s="155" t="s">
        <v>289</v>
      </c>
      <c r="W11" s="323" t="s">
        <v>405</v>
      </c>
      <c r="X11" s="324"/>
      <c r="Y11" s="324"/>
      <c r="Z11" s="15"/>
      <c r="AA11" s="158"/>
      <c r="AB11" s="282"/>
      <c r="AC11" s="282"/>
      <c r="AD11" s="282"/>
      <c r="AE11" s="282"/>
    </row>
    <row r="12" spans="1:31" ht="16.5" customHeight="1" thickBot="1">
      <c r="A12" s="158"/>
      <c r="B12" s="121"/>
      <c r="C12" s="121"/>
      <c r="D12" s="112"/>
      <c r="E12" s="69">
        <v>0.6041666666666666</v>
      </c>
      <c r="F12" s="71" t="s">
        <v>2</v>
      </c>
      <c r="H12" s="325" t="s">
        <v>66</v>
      </c>
      <c r="I12" s="325"/>
      <c r="J12" s="325"/>
      <c r="K12" s="325"/>
      <c r="L12" s="325"/>
      <c r="M12" s="325"/>
      <c r="N12" s="325"/>
      <c r="O12" s="158"/>
      <c r="P12" s="158"/>
      <c r="Q12" s="158"/>
      <c r="R12" s="158"/>
      <c r="S12" s="158"/>
      <c r="T12" s="158"/>
      <c r="U12" s="159"/>
      <c r="V12" s="166" t="s">
        <v>290</v>
      </c>
      <c r="W12" s="393" t="s">
        <v>298</v>
      </c>
      <c r="X12" s="394"/>
      <c r="Y12" s="394"/>
      <c r="Z12" s="15"/>
      <c r="AA12" s="158"/>
      <c r="AB12" s="281"/>
      <c r="AC12" s="281"/>
      <c r="AD12" s="281"/>
      <c r="AE12" s="281"/>
    </row>
    <row r="13" spans="1:31" ht="16.5" customHeight="1" thickBot="1" thickTop="1">
      <c r="A13" s="158"/>
      <c r="B13" s="65"/>
      <c r="C13" s="65"/>
      <c r="D13" s="186" t="s">
        <v>34</v>
      </c>
      <c r="E13" s="69">
        <v>0.6458333333333334</v>
      </c>
      <c r="F13" s="71" t="s">
        <v>92</v>
      </c>
      <c r="H13" s="164"/>
      <c r="I13" s="161"/>
      <c r="J13" s="143" t="s">
        <v>242</v>
      </c>
      <c r="K13" s="114" t="s">
        <v>163</v>
      </c>
      <c r="L13" s="114" t="s">
        <v>164</v>
      </c>
      <c r="M13" s="114" t="s">
        <v>165</v>
      </c>
      <c r="N13" s="114" t="s">
        <v>166</v>
      </c>
      <c r="O13" s="158"/>
      <c r="P13" s="13" t="s">
        <v>167</v>
      </c>
      <c r="Q13" s="13" t="s">
        <v>167</v>
      </c>
      <c r="R13" s="13" t="s">
        <v>167</v>
      </c>
      <c r="S13" s="13" t="s">
        <v>167</v>
      </c>
      <c r="T13" s="13"/>
      <c r="U13" s="281"/>
      <c r="V13" s="281"/>
      <c r="W13" s="281"/>
      <c r="X13" s="281"/>
      <c r="Y13" s="281"/>
      <c r="Z13" s="281"/>
      <c r="AA13" s="158"/>
      <c r="AB13" s="281"/>
      <c r="AC13" s="281"/>
      <c r="AD13" s="281"/>
      <c r="AE13" s="281"/>
    </row>
    <row r="14" spans="1:31" ht="16.5" customHeight="1" thickBot="1">
      <c r="A14" s="158"/>
      <c r="B14" s="65"/>
      <c r="C14" s="65"/>
      <c r="D14" s="72"/>
      <c r="E14" s="20" t="s">
        <v>0</v>
      </c>
      <c r="F14" s="71" t="s">
        <v>131</v>
      </c>
      <c r="H14" s="152" t="s">
        <v>168</v>
      </c>
      <c r="I14" s="162" t="s">
        <v>228</v>
      </c>
      <c r="J14" s="31" t="s">
        <v>244</v>
      </c>
      <c r="K14" s="241">
        <v>350000</v>
      </c>
      <c r="L14" s="241">
        <f aca="true" t="shared" si="0" ref="L14:N15">SUM(K14+Q21)</f>
        <v>345000</v>
      </c>
      <c r="M14" s="241">
        <f t="shared" si="0"/>
        <v>340000</v>
      </c>
      <c r="N14" s="241">
        <f t="shared" si="0"/>
        <v>335000</v>
      </c>
      <c r="O14" s="158"/>
      <c r="P14" s="13"/>
      <c r="Q14" s="13"/>
      <c r="R14" s="13"/>
      <c r="S14" s="158"/>
      <c r="T14" s="158"/>
      <c r="U14" s="159"/>
      <c r="V14" s="39" t="s">
        <v>291</v>
      </c>
      <c r="W14" s="328"/>
      <c r="X14" s="281"/>
      <c r="Y14" s="281"/>
      <c r="Z14" s="281"/>
      <c r="AA14" s="158"/>
      <c r="AB14" s="281"/>
      <c r="AC14" s="281"/>
      <c r="AD14" s="281"/>
      <c r="AE14" s="281"/>
    </row>
    <row r="15" spans="1:31" ht="16.5" customHeight="1" thickBot="1">
      <c r="A15" s="158"/>
      <c r="B15" s="65"/>
      <c r="C15" s="65"/>
      <c r="D15" s="112"/>
      <c r="E15" s="69">
        <v>0.7291666666666666</v>
      </c>
      <c r="F15" s="71" t="s">
        <v>2</v>
      </c>
      <c r="H15" s="153"/>
      <c r="I15" s="151" t="s">
        <v>229</v>
      </c>
      <c r="J15" s="31" t="s">
        <v>170</v>
      </c>
      <c r="K15" s="241">
        <v>400000</v>
      </c>
      <c r="L15" s="241">
        <f t="shared" si="0"/>
        <v>370000</v>
      </c>
      <c r="M15" s="241">
        <f t="shared" si="0"/>
        <v>345000</v>
      </c>
      <c r="N15" s="241">
        <f t="shared" si="0"/>
        <v>330000</v>
      </c>
      <c r="O15" s="12"/>
      <c r="P15" s="13">
        <v>10000</v>
      </c>
      <c r="Q15" s="13">
        <v>5000</v>
      </c>
      <c r="R15" s="13">
        <v>5000</v>
      </c>
      <c r="S15" s="5">
        <v>5000</v>
      </c>
      <c r="T15" s="5"/>
      <c r="U15" s="281"/>
      <c r="V15" s="281"/>
      <c r="W15" s="281"/>
      <c r="X15" s="281"/>
      <c r="Y15" s="281"/>
      <c r="Z15" s="281"/>
      <c r="AA15" s="158"/>
      <c r="AB15" s="282"/>
      <c r="AC15" s="282"/>
      <c r="AD15" s="282"/>
      <c r="AE15" s="282"/>
    </row>
    <row r="16" spans="1:31" ht="16.5" customHeight="1" thickTop="1">
      <c r="A16" s="158"/>
      <c r="B16" s="65"/>
      <c r="C16" s="65"/>
      <c r="D16" s="112" t="s">
        <v>3</v>
      </c>
      <c r="E16" s="23" t="s">
        <v>4</v>
      </c>
      <c r="F16" s="131" t="s">
        <v>406</v>
      </c>
      <c r="H16" s="316" t="s">
        <v>171</v>
      </c>
      <c r="I16" s="317"/>
      <c r="J16" s="317"/>
      <c r="K16" s="317"/>
      <c r="L16" s="317"/>
      <c r="M16" s="317"/>
      <c r="N16" s="318"/>
      <c r="O16" s="12"/>
      <c r="P16" s="13">
        <v>20000</v>
      </c>
      <c r="Q16" s="13">
        <v>30000</v>
      </c>
      <c r="R16" s="13">
        <v>45000</v>
      </c>
      <c r="S16" s="14">
        <v>45000</v>
      </c>
      <c r="T16" s="14"/>
      <c r="U16" s="159"/>
      <c r="V16" s="36" t="s">
        <v>292</v>
      </c>
      <c r="W16" s="55" t="s">
        <v>71</v>
      </c>
      <c r="X16" s="55" t="s">
        <v>72</v>
      </c>
      <c r="Y16" s="56" t="s">
        <v>73</v>
      </c>
      <c r="Z16" s="15"/>
      <c r="AA16" s="158"/>
      <c r="AB16" s="282"/>
      <c r="AC16" s="282"/>
      <c r="AD16" s="282"/>
      <c r="AE16" s="282"/>
    </row>
    <row r="17" spans="1:31" ht="16.5" customHeight="1">
      <c r="A17" s="158"/>
      <c r="B17" s="243" t="s">
        <v>301</v>
      </c>
      <c r="C17" s="244"/>
      <c r="D17" s="244"/>
      <c r="E17" s="244"/>
      <c r="F17" s="245"/>
      <c r="H17" s="319"/>
      <c r="I17" s="319"/>
      <c r="J17" s="319"/>
      <c r="K17" s="319"/>
      <c r="L17" s="319"/>
      <c r="M17" s="319"/>
      <c r="N17" s="319"/>
      <c r="O17" s="158"/>
      <c r="P17" s="13"/>
      <c r="Q17" s="13"/>
      <c r="R17" s="13"/>
      <c r="S17" s="14"/>
      <c r="T17" s="14"/>
      <c r="U17" s="159"/>
      <c r="V17" s="37" t="s">
        <v>74</v>
      </c>
      <c r="W17" s="46"/>
      <c r="X17" s="47"/>
      <c r="Y17" s="48">
        <f aca="true" t="shared" si="1" ref="Y17:Y22">SUM(W17*X17)</f>
        <v>0</v>
      </c>
      <c r="Z17" s="15"/>
      <c r="AA17" s="158"/>
      <c r="AB17" s="282"/>
      <c r="AC17" s="282"/>
      <c r="AD17" s="282"/>
      <c r="AE17" s="282"/>
    </row>
    <row r="18" spans="1:27" ht="16.5" customHeight="1">
      <c r="A18" s="158"/>
      <c r="B18" s="246"/>
      <c r="C18" s="246"/>
      <c r="D18" s="246"/>
      <c r="E18" s="246"/>
      <c r="F18" s="246"/>
      <c r="H18" s="75"/>
      <c r="I18" s="320" t="s">
        <v>232</v>
      </c>
      <c r="J18" s="143" t="s">
        <v>242</v>
      </c>
      <c r="K18" s="114" t="s">
        <v>163</v>
      </c>
      <c r="L18" s="114" t="s">
        <v>164</v>
      </c>
      <c r="M18" s="114" t="s">
        <v>165</v>
      </c>
      <c r="N18" s="114" t="s">
        <v>166</v>
      </c>
      <c r="O18" s="158"/>
      <c r="P18" s="13">
        <v>35000</v>
      </c>
      <c r="Q18" s="13">
        <v>30000</v>
      </c>
      <c r="R18" s="13">
        <v>25000</v>
      </c>
      <c r="S18" s="13">
        <v>20000</v>
      </c>
      <c r="T18" s="13"/>
      <c r="U18" s="159"/>
      <c r="V18" s="37" t="s">
        <v>236</v>
      </c>
      <c r="W18" s="46"/>
      <c r="X18" s="47"/>
      <c r="Y18" s="48">
        <f t="shared" si="1"/>
        <v>0</v>
      </c>
      <c r="Z18" s="15"/>
      <c r="AA18" s="158"/>
    </row>
    <row r="19" spans="1:27" ht="16.5" customHeight="1">
      <c r="A19" s="158"/>
      <c r="B19" s="107" t="s">
        <v>5</v>
      </c>
      <c r="C19" s="108" t="s">
        <v>6</v>
      </c>
      <c r="D19" s="109" t="s">
        <v>7</v>
      </c>
      <c r="E19" s="132">
        <v>0.2916666666666667</v>
      </c>
      <c r="F19" s="71" t="s">
        <v>32</v>
      </c>
      <c r="H19" s="152" t="s">
        <v>233</v>
      </c>
      <c r="I19" s="321"/>
      <c r="J19" s="31" t="s">
        <v>244</v>
      </c>
      <c r="K19" s="35">
        <f aca="true" t="shared" si="2" ref="K19:N20">SUM(K14+P15)</f>
        <v>360000</v>
      </c>
      <c r="L19" s="35">
        <f t="shared" si="2"/>
        <v>350000</v>
      </c>
      <c r="M19" s="35">
        <f>SUM(M14+R15)</f>
        <v>345000</v>
      </c>
      <c r="N19" s="35">
        <f t="shared" si="2"/>
        <v>340000</v>
      </c>
      <c r="O19" s="158"/>
      <c r="P19" s="13">
        <v>105000</v>
      </c>
      <c r="Q19" s="13">
        <v>85000</v>
      </c>
      <c r="R19" s="14">
        <v>50000</v>
      </c>
      <c r="S19" s="14">
        <v>50000</v>
      </c>
      <c r="T19" s="14"/>
      <c r="U19" s="159"/>
      <c r="V19" s="37" t="s">
        <v>77</v>
      </c>
      <c r="W19" s="46"/>
      <c r="X19" s="47"/>
      <c r="Y19" s="48">
        <f t="shared" si="1"/>
        <v>0</v>
      </c>
      <c r="Z19" s="15"/>
      <c r="AA19" s="158"/>
    </row>
    <row r="20" spans="1:27" ht="16.5" customHeight="1">
      <c r="A20" s="158"/>
      <c r="B20" s="110"/>
      <c r="C20" s="112"/>
      <c r="D20" s="72" t="s">
        <v>8</v>
      </c>
      <c r="E20" s="132">
        <v>0.3333333333333333</v>
      </c>
      <c r="F20" s="71" t="s">
        <v>9</v>
      </c>
      <c r="H20" s="153"/>
      <c r="I20" s="322"/>
      <c r="J20" s="115" t="s">
        <v>170</v>
      </c>
      <c r="K20" s="35">
        <f t="shared" si="2"/>
        <v>420000</v>
      </c>
      <c r="L20" s="35">
        <f>SUM(L15+Q16)</f>
        <v>400000</v>
      </c>
      <c r="M20" s="35">
        <f t="shared" si="2"/>
        <v>390000</v>
      </c>
      <c r="N20" s="35">
        <f t="shared" si="2"/>
        <v>375000</v>
      </c>
      <c r="O20" s="12"/>
      <c r="P20" s="13"/>
      <c r="Q20" s="13"/>
      <c r="R20" s="14"/>
      <c r="S20" s="14"/>
      <c r="T20" s="14"/>
      <c r="U20" s="159"/>
      <c r="V20" s="37" t="s">
        <v>221</v>
      </c>
      <c r="W20" s="46"/>
      <c r="X20" s="47"/>
      <c r="Y20" s="48">
        <f t="shared" si="1"/>
        <v>0</v>
      </c>
      <c r="Z20" s="15"/>
      <c r="AA20" s="158"/>
    </row>
    <row r="21" spans="1:27" ht="16.5" customHeight="1">
      <c r="A21" s="158"/>
      <c r="B21" s="110"/>
      <c r="C21" s="112"/>
      <c r="D21" s="247" t="s">
        <v>10</v>
      </c>
      <c r="E21" s="248"/>
      <c r="F21" s="133" t="s">
        <v>31</v>
      </c>
      <c r="H21" s="316" t="s">
        <v>171</v>
      </c>
      <c r="I21" s="317"/>
      <c r="J21" s="317"/>
      <c r="K21" s="317"/>
      <c r="L21" s="317"/>
      <c r="M21" s="317"/>
      <c r="N21" s="318"/>
      <c r="O21" s="12"/>
      <c r="P21" s="13">
        <v>1</v>
      </c>
      <c r="Q21" s="13">
        <v>-5000</v>
      </c>
      <c r="R21" s="13">
        <v>-5000</v>
      </c>
      <c r="S21" s="14">
        <v>-5000</v>
      </c>
      <c r="T21" s="14"/>
      <c r="U21" s="159"/>
      <c r="V21" s="37" t="s">
        <v>237</v>
      </c>
      <c r="W21" s="49"/>
      <c r="X21" s="50"/>
      <c r="Y21" s="48">
        <f t="shared" si="1"/>
        <v>0</v>
      </c>
      <c r="Z21" s="15"/>
      <c r="AA21" s="158"/>
    </row>
    <row r="22" spans="1:27" ht="16.5" customHeight="1" thickBot="1">
      <c r="A22" s="158"/>
      <c r="B22" s="110"/>
      <c r="C22" s="112"/>
      <c r="D22" s="112" t="s">
        <v>11</v>
      </c>
      <c r="E22" s="74" t="s">
        <v>0</v>
      </c>
      <c r="F22" s="71" t="s">
        <v>12</v>
      </c>
      <c r="H22" s="154"/>
      <c r="I22" s="154"/>
      <c r="J22" s="154"/>
      <c r="K22" s="154"/>
      <c r="L22" s="154"/>
      <c r="M22" s="154"/>
      <c r="N22" s="154"/>
      <c r="O22" s="158"/>
      <c r="P22" s="13">
        <v>1</v>
      </c>
      <c r="Q22" s="13">
        <v>-30000</v>
      </c>
      <c r="R22" s="13">
        <v>-25000</v>
      </c>
      <c r="S22" s="14">
        <v>-15000</v>
      </c>
      <c r="T22" s="14"/>
      <c r="U22" s="159"/>
      <c r="V22" s="38" t="s">
        <v>78</v>
      </c>
      <c r="W22" s="49"/>
      <c r="X22" s="50"/>
      <c r="Y22" s="51">
        <f t="shared" si="1"/>
        <v>0</v>
      </c>
      <c r="Z22" s="15"/>
      <c r="AA22" s="158"/>
    </row>
    <row r="23" spans="1:27" ht="19.5" customHeight="1" thickBot="1" thickTop="1">
      <c r="A23" s="158"/>
      <c r="B23" s="110"/>
      <c r="C23" s="112"/>
      <c r="D23" s="112"/>
      <c r="E23" s="74" t="s">
        <v>0</v>
      </c>
      <c r="F23" s="71" t="s">
        <v>13</v>
      </c>
      <c r="H23" s="199" t="s">
        <v>342</v>
      </c>
      <c r="I23" s="70" t="s">
        <v>343</v>
      </c>
      <c r="J23" s="143" t="s">
        <v>242</v>
      </c>
      <c r="K23" s="114" t="s">
        <v>163</v>
      </c>
      <c r="L23" s="114" t="s">
        <v>164</v>
      </c>
      <c r="M23" s="114" t="s">
        <v>165</v>
      </c>
      <c r="N23" s="114" t="s">
        <v>166</v>
      </c>
      <c r="O23" s="158"/>
      <c r="P23" s="13">
        <v>1</v>
      </c>
      <c r="Q23" s="13">
        <v>-10000</v>
      </c>
      <c r="R23" s="13">
        <v>-5000</v>
      </c>
      <c r="S23" s="13">
        <v>-5000</v>
      </c>
      <c r="T23" s="13"/>
      <c r="U23" s="159"/>
      <c r="V23" s="77" t="s">
        <v>79</v>
      </c>
      <c r="W23" s="3"/>
      <c r="X23" s="2"/>
      <c r="Y23" s="8">
        <f>SUM(Y17:Y22)</f>
        <v>0</v>
      </c>
      <c r="Z23" s="15"/>
      <c r="AA23" s="158"/>
    </row>
    <row r="24" spans="1:27" ht="16.5" customHeight="1" thickBot="1" thickTop="1">
      <c r="A24" s="158"/>
      <c r="B24" s="110"/>
      <c r="C24" s="112"/>
      <c r="D24" s="72" t="s">
        <v>14</v>
      </c>
      <c r="E24" s="74" t="s">
        <v>0</v>
      </c>
      <c r="F24" s="71" t="s">
        <v>35</v>
      </c>
      <c r="H24" s="94" t="s">
        <v>178</v>
      </c>
      <c r="I24" s="78" t="s">
        <v>344</v>
      </c>
      <c r="J24" s="31" t="s">
        <v>244</v>
      </c>
      <c r="K24" s="35">
        <f aca="true" t="shared" si="3" ref="K24:N25">SUM(K19+P18)</f>
        <v>395000</v>
      </c>
      <c r="L24" s="35">
        <f t="shared" si="3"/>
        <v>380000</v>
      </c>
      <c r="M24" s="35">
        <f t="shared" si="3"/>
        <v>370000</v>
      </c>
      <c r="N24" s="35">
        <f t="shared" si="3"/>
        <v>360000</v>
      </c>
      <c r="O24" s="158"/>
      <c r="P24" s="13">
        <v>1</v>
      </c>
      <c r="Q24" s="13">
        <v>-35000</v>
      </c>
      <c r="R24" s="14">
        <v>-20000</v>
      </c>
      <c r="S24" s="14">
        <v>-15000</v>
      </c>
      <c r="T24" s="14"/>
      <c r="U24" s="159"/>
      <c r="V24" s="41" t="s">
        <v>80</v>
      </c>
      <c r="W24" s="40"/>
      <c r="X24" s="40"/>
      <c r="Y24" s="40"/>
      <c r="Z24" s="15"/>
      <c r="AA24" s="158"/>
    </row>
    <row r="25" spans="1:27" ht="16.5" customHeight="1" thickTop="1">
      <c r="A25" s="158"/>
      <c r="B25" s="110"/>
      <c r="C25" s="112"/>
      <c r="D25" s="112"/>
      <c r="E25" s="74" t="s">
        <v>0</v>
      </c>
      <c r="F25" s="71" t="s">
        <v>116</v>
      </c>
      <c r="H25" s="200" t="s">
        <v>345</v>
      </c>
      <c r="I25" s="79" t="s">
        <v>393</v>
      </c>
      <c r="J25" s="115" t="s">
        <v>234</v>
      </c>
      <c r="K25" s="35">
        <f>SUM(K20+P19)</f>
        <v>525000</v>
      </c>
      <c r="L25" s="35">
        <f t="shared" si="3"/>
        <v>485000</v>
      </c>
      <c r="M25" s="35">
        <f t="shared" si="3"/>
        <v>440000</v>
      </c>
      <c r="N25" s="35">
        <f t="shared" si="3"/>
        <v>425000</v>
      </c>
      <c r="O25" s="12"/>
      <c r="P25" s="13">
        <v>1</v>
      </c>
      <c r="Q25" s="13">
        <v>-15000</v>
      </c>
      <c r="R25" s="13">
        <v>-10000</v>
      </c>
      <c r="S25" s="13">
        <v>-10000</v>
      </c>
      <c r="T25" s="13"/>
      <c r="U25" s="159"/>
      <c r="V25" s="140" t="s">
        <v>139</v>
      </c>
      <c r="W25" s="60"/>
      <c r="X25" s="61">
        <v>-150000</v>
      </c>
      <c r="Y25" s="62">
        <f>SUM(W25*X25)</f>
        <v>0</v>
      </c>
      <c r="Z25" s="15"/>
      <c r="AA25" s="158"/>
    </row>
    <row r="26" spans="1:27" ht="16.5" customHeight="1">
      <c r="A26" s="158"/>
      <c r="B26" s="110"/>
      <c r="C26" s="112"/>
      <c r="D26" s="82" t="s">
        <v>253</v>
      </c>
      <c r="E26" s="25" t="s">
        <v>0</v>
      </c>
      <c r="F26" s="17" t="s">
        <v>117</v>
      </c>
      <c r="H26" s="329" t="s">
        <v>183</v>
      </c>
      <c r="I26" s="329"/>
      <c r="J26" s="329"/>
      <c r="K26" s="329"/>
      <c r="L26" s="329"/>
      <c r="M26" s="329"/>
      <c r="N26" s="329"/>
      <c r="O26" s="158"/>
      <c r="P26" s="13">
        <v>1</v>
      </c>
      <c r="Q26" s="13">
        <v>-55000</v>
      </c>
      <c r="R26" s="13">
        <v>-25000</v>
      </c>
      <c r="S26" s="13">
        <v>-15000</v>
      </c>
      <c r="T26" s="13"/>
      <c r="U26" s="159"/>
      <c r="V26" s="167"/>
      <c r="W26" s="168"/>
      <c r="X26" s="169"/>
      <c r="Y26" s="170">
        <f aca="true" t="shared" si="4" ref="Y26:Y32">SUM(W26*X26)</f>
        <v>0</v>
      </c>
      <c r="Z26" s="15"/>
      <c r="AA26" s="158"/>
    </row>
    <row r="27" spans="1:27" ht="16.5" customHeight="1">
      <c r="A27" s="158"/>
      <c r="B27" s="110"/>
      <c r="C27" s="112"/>
      <c r="D27" s="83" t="s">
        <v>118</v>
      </c>
      <c r="E27" s="25" t="s">
        <v>0</v>
      </c>
      <c r="F27" s="19" t="s">
        <v>119</v>
      </c>
      <c r="H27" s="330" t="s">
        <v>241</v>
      </c>
      <c r="I27" s="331"/>
      <c r="J27" s="331"/>
      <c r="K27" s="331"/>
      <c r="L27" s="331"/>
      <c r="M27" s="331"/>
      <c r="N27" s="332"/>
      <c r="O27" s="158"/>
      <c r="P27" s="13"/>
      <c r="Q27" s="13"/>
      <c r="R27" s="13"/>
      <c r="S27" s="13"/>
      <c r="T27" s="158"/>
      <c r="U27" s="159"/>
      <c r="V27" s="171" t="s">
        <v>401</v>
      </c>
      <c r="W27" s="52"/>
      <c r="X27" s="53"/>
      <c r="Y27" s="170">
        <f t="shared" si="4"/>
        <v>0</v>
      </c>
      <c r="Z27" s="15"/>
      <c r="AA27" s="158"/>
    </row>
    <row r="28" spans="1:27" ht="16.5" customHeight="1">
      <c r="A28" s="158"/>
      <c r="B28" s="110"/>
      <c r="C28" s="112"/>
      <c r="D28" s="18" t="s">
        <v>120</v>
      </c>
      <c r="E28" s="25" t="s">
        <v>0</v>
      </c>
      <c r="F28" s="17" t="s">
        <v>121</v>
      </c>
      <c r="H28" s="333" t="s">
        <v>240</v>
      </c>
      <c r="I28" s="334"/>
      <c r="J28" s="334"/>
      <c r="K28" s="334"/>
      <c r="L28" s="334"/>
      <c r="M28" s="334"/>
      <c r="N28" s="335"/>
      <c r="O28" s="158"/>
      <c r="P28" s="158"/>
      <c r="Q28" s="158"/>
      <c r="R28" s="158"/>
      <c r="S28" s="158"/>
      <c r="T28" s="158"/>
      <c r="U28" s="159"/>
      <c r="V28" s="146" t="s">
        <v>402</v>
      </c>
      <c r="W28" s="52"/>
      <c r="X28" s="53">
        <v>12000</v>
      </c>
      <c r="Y28" s="170">
        <f t="shared" si="4"/>
        <v>0</v>
      </c>
      <c r="Z28" s="15"/>
      <c r="AA28" s="158"/>
    </row>
    <row r="29" spans="1:27" ht="16.5" customHeight="1">
      <c r="A29" s="158"/>
      <c r="B29" s="110"/>
      <c r="C29" s="112"/>
      <c r="D29" s="18" t="s">
        <v>28</v>
      </c>
      <c r="E29" s="24">
        <v>0.5416666666666666</v>
      </c>
      <c r="F29" s="17" t="s">
        <v>122</v>
      </c>
      <c r="H29" s="336" t="s">
        <v>81</v>
      </c>
      <c r="I29" s="336"/>
      <c r="J29" s="336"/>
      <c r="K29" s="336"/>
      <c r="L29" s="336"/>
      <c r="M29" s="336"/>
      <c r="N29" s="336"/>
      <c r="O29" s="158"/>
      <c r="P29" s="158"/>
      <c r="Q29" s="158"/>
      <c r="R29" s="158"/>
      <c r="S29" s="158"/>
      <c r="T29" s="158"/>
      <c r="U29" s="159"/>
      <c r="V29" s="145" t="s">
        <v>294</v>
      </c>
      <c r="W29" s="52"/>
      <c r="X29" s="53"/>
      <c r="Y29" s="170">
        <f t="shared" si="4"/>
        <v>0</v>
      </c>
      <c r="Z29" s="15"/>
      <c r="AA29" s="158"/>
    </row>
    <row r="30" spans="1:27" ht="16.5" customHeight="1">
      <c r="A30" s="158"/>
      <c r="B30" s="110"/>
      <c r="C30" s="112"/>
      <c r="D30" s="112"/>
      <c r="E30" s="134" t="s">
        <v>1</v>
      </c>
      <c r="F30" s="135" t="s">
        <v>136</v>
      </c>
      <c r="H30" s="337" t="s">
        <v>82</v>
      </c>
      <c r="I30" s="337"/>
      <c r="J30" s="337"/>
      <c r="K30" s="337"/>
      <c r="L30" s="337"/>
      <c r="M30" s="337"/>
      <c r="N30" s="337"/>
      <c r="O30" s="158"/>
      <c r="U30" s="159"/>
      <c r="V30" s="42"/>
      <c r="W30" s="52"/>
      <c r="X30" s="53"/>
      <c r="Y30" s="170">
        <f t="shared" si="4"/>
        <v>0</v>
      </c>
      <c r="Z30" s="15"/>
      <c r="AA30" s="158"/>
    </row>
    <row r="31" spans="1:27" ht="16.5" customHeight="1">
      <c r="A31" s="158"/>
      <c r="B31" s="110"/>
      <c r="C31" s="112"/>
      <c r="D31" s="21" t="s">
        <v>29</v>
      </c>
      <c r="E31" s="25" t="s">
        <v>0</v>
      </c>
      <c r="F31" s="17" t="s">
        <v>246</v>
      </c>
      <c r="H31" s="338" t="s">
        <v>106</v>
      </c>
      <c r="I31" s="339"/>
      <c r="J31" s="339"/>
      <c r="K31" s="339"/>
      <c r="L31" s="339"/>
      <c r="M31" s="339"/>
      <c r="N31" s="340"/>
      <c r="O31" s="158"/>
      <c r="P31" s="158"/>
      <c r="Q31" s="158"/>
      <c r="R31" s="158"/>
      <c r="S31" s="158"/>
      <c r="T31" s="158"/>
      <c r="U31" s="159"/>
      <c r="V31" s="42" t="s">
        <v>296</v>
      </c>
      <c r="W31" s="52"/>
      <c r="X31" s="53"/>
      <c r="Y31" s="170">
        <f t="shared" si="4"/>
        <v>0</v>
      </c>
      <c r="Z31" s="15"/>
      <c r="AA31" s="158"/>
    </row>
    <row r="32" spans="1:27" ht="16.5" customHeight="1">
      <c r="A32" s="158"/>
      <c r="B32" s="110"/>
      <c r="C32" s="112"/>
      <c r="D32" s="27" t="s">
        <v>16</v>
      </c>
      <c r="E32" s="28" t="s">
        <v>17</v>
      </c>
      <c r="F32" s="103" t="s">
        <v>247</v>
      </c>
      <c r="H32" s="341" t="s">
        <v>83</v>
      </c>
      <c r="I32" s="342"/>
      <c r="J32" s="342"/>
      <c r="K32" s="342"/>
      <c r="L32" s="342"/>
      <c r="M32" s="342"/>
      <c r="N32" s="343"/>
      <c r="O32" s="158"/>
      <c r="P32" s="158"/>
      <c r="Q32" s="158"/>
      <c r="R32" s="158"/>
      <c r="S32" s="158"/>
      <c r="T32" s="158"/>
      <c r="U32" s="159"/>
      <c r="V32" s="172" t="s">
        <v>403</v>
      </c>
      <c r="W32" s="52"/>
      <c r="X32" s="53">
        <v>10000</v>
      </c>
      <c r="Y32" s="170">
        <f t="shared" si="4"/>
        <v>0</v>
      </c>
      <c r="Z32" s="15"/>
      <c r="AA32" s="158"/>
    </row>
    <row r="33" spans="1:27" ht="16.5" customHeight="1" thickBot="1">
      <c r="A33" s="158"/>
      <c r="B33" s="110"/>
      <c r="C33" s="112"/>
      <c r="D33" s="27" t="s">
        <v>18</v>
      </c>
      <c r="E33" s="80" t="s">
        <v>19</v>
      </c>
      <c r="F33" s="101" t="s">
        <v>123</v>
      </c>
      <c r="H33" s="59"/>
      <c r="I33" s="59"/>
      <c r="J33" s="160"/>
      <c r="K33" s="160"/>
      <c r="L33" s="160"/>
      <c r="M33" s="160"/>
      <c r="N33" s="160"/>
      <c r="O33" s="158"/>
      <c r="P33" s="158"/>
      <c r="Q33" s="158"/>
      <c r="R33" s="158"/>
      <c r="S33" s="158"/>
      <c r="T33" s="158"/>
      <c r="U33" s="159"/>
      <c r="V33" s="173"/>
      <c r="W33" s="52"/>
      <c r="X33" s="53"/>
      <c r="Y33" s="170">
        <f aca="true" t="shared" si="5" ref="Y33:Y39">SUM(W33*X33)</f>
        <v>0</v>
      </c>
      <c r="Z33" s="15"/>
      <c r="AA33" s="158"/>
    </row>
    <row r="34" spans="1:27" ht="16.5" customHeight="1" thickTop="1">
      <c r="A34" s="158"/>
      <c r="B34" s="110"/>
      <c r="C34" s="112"/>
      <c r="D34" s="27" t="s">
        <v>20</v>
      </c>
      <c r="E34" s="81" t="s">
        <v>21</v>
      </c>
      <c r="F34" s="136" t="s">
        <v>124</v>
      </c>
      <c r="H34" s="344" t="s">
        <v>193</v>
      </c>
      <c r="I34" s="345"/>
      <c r="J34" s="346" t="s">
        <v>194</v>
      </c>
      <c r="K34" s="347"/>
      <c r="L34" s="347"/>
      <c r="M34" s="347"/>
      <c r="N34" s="348"/>
      <c r="O34" s="158"/>
      <c r="P34" s="158"/>
      <c r="Q34" s="158"/>
      <c r="R34" s="158"/>
      <c r="S34" s="158"/>
      <c r="T34" s="158"/>
      <c r="U34" s="159"/>
      <c r="V34" s="221" t="s">
        <v>404</v>
      </c>
      <c r="W34" s="52"/>
      <c r="X34" s="53">
        <v>5000</v>
      </c>
      <c r="Y34" s="170">
        <f t="shared" si="5"/>
        <v>0</v>
      </c>
      <c r="Z34" s="15"/>
      <c r="AA34" s="158"/>
    </row>
    <row r="35" spans="1:27" ht="16.5" customHeight="1">
      <c r="A35" s="158"/>
      <c r="B35" s="110"/>
      <c r="C35" s="112"/>
      <c r="D35" s="27" t="s">
        <v>15</v>
      </c>
      <c r="E35" s="28" t="s">
        <v>22</v>
      </c>
      <c r="F35" s="100" t="s">
        <v>250</v>
      </c>
      <c r="H35" s="269" t="s">
        <v>195</v>
      </c>
      <c r="I35" s="270"/>
      <c r="J35" s="271" t="s">
        <v>196</v>
      </c>
      <c r="K35" s="272"/>
      <c r="L35" s="272"/>
      <c r="M35" s="272"/>
      <c r="N35" s="273"/>
      <c r="O35" s="158"/>
      <c r="P35" s="158"/>
      <c r="Q35" s="158"/>
      <c r="R35" s="158"/>
      <c r="S35" s="158"/>
      <c r="T35" s="158"/>
      <c r="U35" s="159"/>
      <c r="V35" s="221"/>
      <c r="W35" s="52"/>
      <c r="X35" s="53"/>
      <c r="Y35" s="170">
        <f t="shared" si="5"/>
        <v>0</v>
      </c>
      <c r="Z35" s="15"/>
      <c r="AA35" s="158"/>
    </row>
    <row r="36" spans="1:27" ht="16.5" customHeight="1">
      <c r="A36" s="158"/>
      <c r="B36" s="110"/>
      <c r="C36" s="112"/>
      <c r="D36" s="72" t="s">
        <v>125</v>
      </c>
      <c r="E36" s="74" t="s">
        <v>0</v>
      </c>
      <c r="F36" s="102" t="s">
        <v>126</v>
      </c>
      <c r="H36" s="269" t="s">
        <v>197</v>
      </c>
      <c r="I36" s="270"/>
      <c r="J36" s="349" t="s">
        <v>198</v>
      </c>
      <c r="K36" s="350"/>
      <c r="L36" s="350"/>
      <c r="M36" s="350"/>
      <c r="N36" s="351"/>
      <c r="O36" s="158"/>
      <c r="P36" s="158"/>
      <c r="Q36" s="158"/>
      <c r="R36" s="158"/>
      <c r="S36" s="158"/>
      <c r="T36" s="158"/>
      <c r="U36" s="159"/>
      <c r="V36" s="172"/>
      <c r="W36" s="52"/>
      <c r="X36" s="53"/>
      <c r="Y36" s="170">
        <f t="shared" si="5"/>
        <v>0</v>
      </c>
      <c r="Z36" s="15"/>
      <c r="AA36" s="158"/>
    </row>
    <row r="37" spans="1:27" ht="16.5" customHeight="1">
      <c r="A37" s="158"/>
      <c r="B37" s="110"/>
      <c r="C37" s="112"/>
      <c r="D37" s="187" t="s">
        <v>302</v>
      </c>
      <c r="E37" s="74" t="s">
        <v>0</v>
      </c>
      <c r="F37" s="102" t="s">
        <v>303</v>
      </c>
      <c r="H37" s="269" t="s">
        <v>200</v>
      </c>
      <c r="I37" s="270"/>
      <c r="J37" s="354" t="s">
        <v>261</v>
      </c>
      <c r="K37" s="355"/>
      <c r="L37" s="355"/>
      <c r="M37" s="355"/>
      <c r="N37" s="356"/>
      <c r="O37" s="158"/>
      <c r="P37" s="158"/>
      <c r="Q37" s="158"/>
      <c r="R37" s="158"/>
      <c r="S37" s="158"/>
      <c r="T37" s="158"/>
      <c r="U37" s="159"/>
      <c r="V37" s="172"/>
      <c r="W37" s="52"/>
      <c r="X37" s="53"/>
      <c r="Y37" s="170">
        <f t="shared" si="5"/>
        <v>0</v>
      </c>
      <c r="Z37" s="15"/>
      <c r="AA37" s="158"/>
    </row>
    <row r="38" spans="1:27" ht="21" customHeight="1">
      <c r="A38" s="158"/>
      <c r="B38" s="110"/>
      <c r="C38" s="112"/>
      <c r="D38" s="18" t="s">
        <v>30</v>
      </c>
      <c r="E38" s="25" t="s">
        <v>0</v>
      </c>
      <c r="F38" s="103" t="s">
        <v>128</v>
      </c>
      <c r="H38" s="357" t="s">
        <v>202</v>
      </c>
      <c r="I38" s="358"/>
      <c r="J38" s="271" t="s">
        <v>263</v>
      </c>
      <c r="K38" s="272"/>
      <c r="L38" s="272"/>
      <c r="M38" s="272"/>
      <c r="N38" s="273"/>
      <c r="O38" s="158"/>
      <c r="P38" s="158"/>
      <c r="Q38" s="158"/>
      <c r="R38" s="158"/>
      <c r="S38" s="158"/>
      <c r="T38" s="158"/>
      <c r="U38" s="159"/>
      <c r="V38" s="172"/>
      <c r="W38" s="52"/>
      <c r="X38" s="53"/>
      <c r="Y38" s="170">
        <f t="shared" si="5"/>
        <v>0</v>
      </c>
      <c r="Z38" s="15"/>
      <c r="AA38" s="158"/>
    </row>
    <row r="39" spans="1:27" ht="16.5" customHeight="1" thickBot="1">
      <c r="A39" s="158"/>
      <c r="B39" s="110"/>
      <c r="C39" s="112"/>
      <c r="D39" s="72" t="s">
        <v>23</v>
      </c>
      <c r="E39" s="132">
        <v>0.7083333333333334</v>
      </c>
      <c r="F39" s="17" t="s">
        <v>129</v>
      </c>
      <c r="H39" s="361"/>
      <c r="I39" s="362"/>
      <c r="J39" s="271" t="s">
        <v>264</v>
      </c>
      <c r="K39" s="272"/>
      <c r="L39" s="272"/>
      <c r="M39" s="272"/>
      <c r="N39" s="273"/>
      <c r="O39" s="158"/>
      <c r="P39" s="158"/>
      <c r="Q39" s="158"/>
      <c r="R39" s="158"/>
      <c r="S39" s="158"/>
      <c r="T39" s="158"/>
      <c r="U39" s="159"/>
      <c r="V39" s="174"/>
      <c r="W39" s="175"/>
      <c r="X39" s="176"/>
      <c r="Y39" s="177">
        <f t="shared" si="5"/>
        <v>0</v>
      </c>
      <c r="Z39" s="15"/>
      <c r="AA39" s="158"/>
    </row>
    <row r="40" spans="1:27" ht="16.5" customHeight="1" thickBot="1" thickTop="1">
      <c r="A40" s="158"/>
      <c r="B40" s="110"/>
      <c r="C40" s="112"/>
      <c r="D40" s="72" t="s">
        <v>24</v>
      </c>
      <c r="E40" s="132">
        <v>0.75</v>
      </c>
      <c r="F40" s="71" t="s">
        <v>25</v>
      </c>
      <c r="H40" s="259" t="s">
        <v>265</v>
      </c>
      <c r="I40" s="260"/>
      <c r="J40" s="271" t="s">
        <v>266</v>
      </c>
      <c r="K40" s="272"/>
      <c r="L40" s="272"/>
      <c r="M40" s="272"/>
      <c r="N40" s="273"/>
      <c r="O40" s="158"/>
      <c r="P40" s="158"/>
      <c r="Q40" s="158"/>
      <c r="R40" s="158"/>
      <c r="S40" s="158"/>
      <c r="T40" s="158"/>
      <c r="U40" s="281"/>
      <c r="V40" s="281"/>
      <c r="W40" s="281"/>
      <c r="X40" s="281"/>
      <c r="Y40" s="281"/>
      <c r="Z40" s="281"/>
      <c r="AA40" s="158"/>
    </row>
    <row r="41" spans="1:27" ht="16.5" customHeight="1" thickBot="1" thickTop="1">
      <c r="A41" s="158"/>
      <c r="B41" s="110"/>
      <c r="C41" s="112"/>
      <c r="D41" s="112"/>
      <c r="E41" s="137" t="s">
        <v>4</v>
      </c>
      <c r="F41" s="131" t="s">
        <v>406</v>
      </c>
      <c r="H41" s="269" t="s">
        <v>409</v>
      </c>
      <c r="I41" s="270"/>
      <c r="J41" s="271" t="s">
        <v>267</v>
      </c>
      <c r="K41" s="272"/>
      <c r="L41" s="272"/>
      <c r="M41" s="272"/>
      <c r="N41" s="273"/>
      <c r="O41" s="158"/>
      <c r="P41" s="158"/>
      <c r="Q41" s="158"/>
      <c r="R41" s="158"/>
      <c r="S41" s="158"/>
      <c r="T41" s="158"/>
      <c r="U41" s="159"/>
      <c r="V41" s="44" t="s">
        <v>84</v>
      </c>
      <c r="W41" s="352" t="s">
        <v>281</v>
      </c>
      <c r="X41" s="353"/>
      <c r="Y41" s="353"/>
      <c r="Z41" s="15"/>
      <c r="AA41" s="158"/>
    </row>
    <row r="42" spans="1:27" ht="16.5" customHeight="1" thickBot="1" thickTop="1">
      <c r="A42" s="158"/>
      <c r="B42" s="249" t="s">
        <v>36</v>
      </c>
      <c r="C42" s="250"/>
      <c r="D42" s="250"/>
      <c r="E42" s="250"/>
      <c r="F42" s="251"/>
      <c r="H42" s="261"/>
      <c r="I42" s="262"/>
      <c r="J42" s="263" t="s">
        <v>268</v>
      </c>
      <c r="K42" s="264"/>
      <c r="L42" s="264"/>
      <c r="M42" s="264"/>
      <c r="N42" s="265"/>
      <c r="O42" s="158"/>
      <c r="P42" s="158"/>
      <c r="Q42" s="158"/>
      <c r="R42" s="158"/>
      <c r="S42" s="158"/>
      <c r="T42" s="158"/>
      <c r="U42" s="364"/>
      <c r="V42" s="364"/>
      <c r="W42" s="364"/>
      <c r="X42" s="364"/>
      <c r="Y42" s="364"/>
      <c r="Z42" s="364"/>
      <c r="AA42" s="158"/>
    </row>
    <row r="43" spans="1:27" ht="19.5" customHeight="1" thickBot="1" thickTop="1">
      <c r="A43" s="158"/>
      <c r="B43" s="246"/>
      <c r="C43" s="246"/>
      <c r="D43" s="246"/>
      <c r="E43" s="246"/>
      <c r="F43" s="246"/>
      <c r="H43" s="369" t="s">
        <v>269</v>
      </c>
      <c r="I43" s="370"/>
      <c r="J43" s="370"/>
      <c r="K43" s="370"/>
      <c r="L43" s="370"/>
      <c r="M43" s="370"/>
      <c r="N43" s="370"/>
      <c r="O43" s="158"/>
      <c r="P43" s="158"/>
      <c r="Q43" s="158"/>
      <c r="R43" s="158"/>
      <c r="S43" s="158"/>
      <c r="T43" s="158"/>
      <c r="U43" s="159"/>
      <c r="V43" s="45" t="s">
        <v>85</v>
      </c>
      <c r="W43" s="359">
        <f>SUM(Y23+Y25+Y26+Y27+Y28+Y29+Y30+Y31+Y32+Y33+Y34+Y35+Y36+Y37+Y38+Y39)</f>
        <v>0</v>
      </c>
      <c r="X43" s="360"/>
      <c r="Y43" s="360"/>
      <c r="Z43" s="15"/>
      <c r="AA43" s="158"/>
    </row>
    <row r="44" spans="1:27" ht="16.5" customHeight="1" thickBot="1" thickTop="1">
      <c r="A44" s="158"/>
      <c r="B44" s="188" t="s">
        <v>90</v>
      </c>
      <c r="C44" s="188" t="s">
        <v>75</v>
      </c>
      <c r="D44" s="67" t="s">
        <v>304</v>
      </c>
      <c r="E44" s="22">
        <v>0.2708333333333333</v>
      </c>
      <c r="F44" s="189" t="s">
        <v>305</v>
      </c>
      <c r="H44" s="373"/>
      <c r="I44" s="373"/>
      <c r="J44" s="373"/>
      <c r="K44" s="373"/>
      <c r="L44" s="373"/>
      <c r="M44" s="373"/>
      <c r="N44" s="373"/>
      <c r="O44" s="158"/>
      <c r="P44" s="158"/>
      <c r="Q44" s="158"/>
      <c r="R44" s="158"/>
      <c r="S44" s="158"/>
      <c r="T44" s="158"/>
      <c r="U44" s="158"/>
      <c r="V44" s="363" t="s">
        <v>86</v>
      </c>
      <c r="W44" s="363"/>
      <c r="X44" s="363"/>
      <c r="Y44" s="363"/>
      <c r="Z44" s="158"/>
      <c r="AA44" s="158"/>
    </row>
    <row r="45" spans="1:27" ht="16.5" customHeight="1" thickTop="1">
      <c r="A45" s="158"/>
      <c r="B45" s="65"/>
      <c r="C45" s="65"/>
      <c r="D45" s="190" t="s">
        <v>306</v>
      </c>
      <c r="E45" s="29" t="s">
        <v>307</v>
      </c>
      <c r="F45" s="191" t="s">
        <v>308</v>
      </c>
      <c r="H45" s="380" t="s">
        <v>270</v>
      </c>
      <c r="I45" s="381"/>
      <c r="J45" s="381"/>
      <c r="K45" s="381"/>
      <c r="L45" s="381"/>
      <c r="M45" s="381"/>
      <c r="N45" s="382"/>
      <c r="O45" s="158"/>
      <c r="P45" s="158"/>
      <c r="Q45" s="158"/>
      <c r="R45" s="158"/>
      <c r="S45" s="158"/>
      <c r="T45" s="158"/>
      <c r="U45" s="158"/>
      <c r="V45" s="374" t="s">
        <v>87</v>
      </c>
      <c r="W45" s="375"/>
      <c r="X45" s="375"/>
      <c r="Y45" s="375"/>
      <c r="Z45" s="15"/>
      <c r="AA45" s="158"/>
    </row>
    <row r="46" spans="1:27" ht="16.5" customHeight="1">
      <c r="A46" s="158"/>
      <c r="B46" s="65"/>
      <c r="C46" s="65"/>
      <c r="D46" s="66" t="s">
        <v>309</v>
      </c>
      <c r="E46" s="22">
        <v>0.3541666666666667</v>
      </c>
      <c r="F46" s="192" t="s">
        <v>310</v>
      </c>
      <c r="H46" s="266" t="s">
        <v>216</v>
      </c>
      <c r="I46" s="267"/>
      <c r="J46" s="267"/>
      <c r="K46" s="267"/>
      <c r="L46" s="267"/>
      <c r="M46" s="267"/>
      <c r="N46" s="268"/>
      <c r="O46" s="158"/>
      <c r="P46" s="158"/>
      <c r="Q46" s="158"/>
      <c r="R46" s="158"/>
      <c r="S46" s="158"/>
      <c r="T46" s="158"/>
      <c r="U46" s="158"/>
      <c r="V46" s="376" t="s">
        <v>88</v>
      </c>
      <c r="W46" s="377"/>
      <c r="X46" s="377"/>
      <c r="Y46" s="377"/>
      <c r="Z46" s="15"/>
      <c r="AA46" s="158"/>
    </row>
    <row r="47" spans="1:27" ht="16.5" customHeight="1">
      <c r="A47" s="158"/>
      <c r="B47" s="65"/>
      <c r="C47" s="65"/>
      <c r="D47" s="66"/>
      <c r="E47" s="22">
        <v>0.3958333333333333</v>
      </c>
      <c r="F47" s="104" t="s">
        <v>311</v>
      </c>
      <c r="H47" s="275" t="s">
        <v>272</v>
      </c>
      <c r="I47" s="276"/>
      <c r="J47" s="276"/>
      <c r="K47" s="276"/>
      <c r="L47" s="276"/>
      <c r="M47" s="276"/>
      <c r="N47" s="277"/>
      <c r="O47" s="158"/>
      <c r="P47" s="158"/>
      <c r="Q47" s="158"/>
      <c r="R47" s="158"/>
      <c r="S47" s="158"/>
      <c r="T47" s="158"/>
      <c r="U47" s="158"/>
      <c r="V47" s="367" t="s">
        <v>89</v>
      </c>
      <c r="W47" s="368"/>
      <c r="X47" s="368"/>
      <c r="Y47" s="368"/>
      <c r="Z47" s="15"/>
      <c r="AA47" s="158"/>
    </row>
    <row r="48" spans="1:27" ht="16.5" customHeight="1">
      <c r="A48" s="158"/>
      <c r="B48" s="65"/>
      <c r="C48" s="65"/>
      <c r="D48" s="122" t="s">
        <v>312</v>
      </c>
      <c r="E48" s="22">
        <v>0.4375</v>
      </c>
      <c r="F48" s="126" t="s">
        <v>313</v>
      </c>
      <c r="H48" s="278" t="s">
        <v>273</v>
      </c>
      <c r="I48" s="279"/>
      <c r="J48" s="279"/>
      <c r="K48" s="279"/>
      <c r="L48" s="279"/>
      <c r="M48" s="279"/>
      <c r="N48" s="280"/>
      <c r="O48" s="158"/>
      <c r="P48" s="158"/>
      <c r="Q48" s="158"/>
      <c r="R48" s="158"/>
      <c r="S48" s="158"/>
      <c r="T48" s="158"/>
      <c r="U48" s="158"/>
      <c r="V48" s="371" t="s">
        <v>91</v>
      </c>
      <c r="W48" s="372"/>
      <c r="X48" s="372"/>
      <c r="Y48" s="372"/>
      <c r="Z48" s="15"/>
      <c r="AA48" s="158"/>
    </row>
    <row r="49" spans="1:27" ht="16.5" customHeight="1">
      <c r="A49" s="158"/>
      <c r="B49" s="65"/>
      <c r="C49" s="65"/>
      <c r="D49" s="122"/>
      <c r="E49" s="22">
        <v>0.5416666666666666</v>
      </c>
      <c r="F49" s="126" t="s">
        <v>314</v>
      </c>
      <c r="H49" s="266" t="s">
        <v>274</v>
      </c>
      <c r="I49" s="267"/>
      <c r="J49" s="267"/>
      <c r="K49" s="267"/>
      <c r="L49" s="267"/>
      <c r="M49" s="267"/>
      <c r="N49" s="268"/>
      <c r="U49" s="158"/>
      <c r="V49" s="365" t="s">
        <v>93</v>
      </c>
      <c r="W49" s="366"/>
      <c r="X49" s="366"/>
      <c r="Y49" s="366"/>
      <c r="Z49" s="15"/>
      <c r="AA49" s="158"/>
    </row>
    <row r="50" spans="1:27" ht="16.5" customHeight="1" thickBot="1">
      <c r="A50" s="158"/>
      <c r="B50" s="65"/>
      <c r="C50" s="65"/>
      <c r="D50" s="66" t="s">
        <v>315</v>
      </c>
      <c r="E50" s="29" t="s">
        <v>307</v>
      </c>
      <c r="F50" s="127" t="s">
        <v>316</v>
      </c>
      <c r="H50" s="256" t="s">
        <v>220</v>
      </c>
      <c r="I50" s="257"/>
      <c r="J50" s="257"/>
      <c r="K50" s="257"/>
      <c r="L50" s="257"/>
      <c r="M50" s="257"/>
      <c r="N50" s="258"/>
      <c r="U50" s="158"/>
      <c r="V50" s="365" t="s">
        <v>214</v>
      </c>
      <c r="W50" s="366"/>
      <c r="X50" s="366"/>
      <c r="Y50" s="366"/>
      <c r="Z50" s="15"/>
      <c r="AA50" s="158"/>
    </row>
    <row r="51" spans="1:26" ht="16.5" customHeight="1" thickTop="1">
      <c r="A51" s="158"/>
      <c r="B51" s="384" t="s">
        <v>317</v>
      </c>
      <c r="C51" s="385"/>
      <c r="D51" s="385"/>
      <c r="E51" s="385"/>
      <c r="F51" s="386"/>
      <c r="U51" s="158"/>
      <c r="V51" s="365" t="s">
        <v>94</v>
      </c>
      <c r="W51" s="366"/>
      <c r="X51" s="366"/>
      <c r="Y51" s="366"/>
      <c r="Z51" s="15"/>
    </row>
    <row r="52" spans="1:26" ht="16.5" customHeight="1">
      <c r="A52" s="158"/>
      <c r="B52" s="387" t="s">
        <v>318</v>
      </c>
      <c r="C52" s="387"/>
      <c r="D52" s="387"/>
      <c r="E52" s="387"/>
      <c r="F52" s="387"/>
      <c r="U52" s="158"/>
      <c r="V52" s="365" t="s">
        <v>96</v>
      </c>
      <c r="W52" s="366"/>
      <c r="X52" s="366"/>
      <c r="Y52" s="366"/>
      <c r="Z52" s="15"/>
    </row>
    <row r="53" spans="1:26" ht="16.5" customHeight="1" thickBot="1">
      <c r="A53" s="158"/>
      <c r="B53" s="383" t="s">
        <v>319</v>
      </c>
      <c r="C53" s="383"/>
      <c r="D53" s="383"/>
      <c r="E53" s="383"/>
      <c r="F53" s="383"/>
      <c r="U53" s="158"/>
      <c r="V53" s="378" t="s">
        <v>97</v>
      </c>
      <c r="W53" s="379"/>
      <c r="X53" s="379"/>
      <c r="Y53" s="379"/>
      <c r="Z53" s="15"/>
    </row>
    <row r="54" spans="1:6" ht="16.5" customHeight="1" thickTop="1">
      <c r="A54" s="158"/>
      <c r="B54" s="383" t="s">
        <v>320</v>
      </c>
      <c r="C54" s="383"/>
      <c r="D54" s="383"/>
      <c r="E54" s="383"/>
      <c r="F54" s="383"/>
    </row>
    <row r="55" spans="1:6" ht="16.5" customHeight="1" thickBot="1">
      <c r="A55" s="158"/>
      <c r="B55" s="388"/>
      <c r="C55" s="388"/>
      <c r="D55" s="388"/>
      <c r="E55" s="388"/>
      <c r="F55" s="388"/>
    </row>
    <row r="56" spans="1:6" ht="22.5" customHeight="1" thickBot="1" thickTop="1">
      <c r="A56" s="158"/>
      <c r="B56" s="389" t="s">
        <v>398</v>
      </c>
      <c r="C56" s="390"/>
      <c r="D56" s="390"/>
      <c r="E56" s="390"/>
      <c r="F56" s="391"/>
    </row>
    <row r="57" spans="1:6" ht="22.5" customHeight="1" thickTop="1">
      <c r="A57" s="158"/>
      <c r="B57" s="274" t="s">
        <v>285</v>
      </c>
      <c r="C57" s="274"/>
      <c r="D57" s="274"/>
      <c r="E57" s="274"/>
      <c r="F57" s="274"/>
    </row>
    <row r="58" spans="1:6" ht="16.5" customHeight="1">
      <c r="A58" s="158"/>
      <c r="B58" s="291" t="s">
        <v>38</v>
      </c>
      <c r="C58" s="292"/>
      <c r="D58" s="292"/>
      <c r="E58" s="292"/>
      <c r="F58" s="293"/>
    </row>
    <row r="59" spans="2:6" ht="16.5" customHeight="1">
      <c r="B59" s="296" t="s">
        <v>40</v>
      </c>
      <c r="C59" s="296"/>
      <c r="D59" s="296"/>
      <c r="E59" s="296"/>
      <c r="F59" s="296"/>
    </row>
    <row r="60" spans="2:6" ht="16.5" customHeight="1">
      <c r="B60" s="118" t="s">
        <v>43</v>
      </c>
      <c r="C60" s="118" t="s">
        <v>44</v>
      </c>
      <c r="D60" s="118" t="s">
        <v>45</v>
      </c>
      <c r="E60" s="118" t="s">
        <v>46</v>
      </c>
      <c r="F60" s="119" t="s">
        <v>47</v>
      </c>
    </row>
    <row r="61" spans="2:6" ht="16.5" customHeight="1">
      <c r="B61" s="114" t="s">
        <v>50</v>
      </c>
      <c r="C61" s="114" t="s">
        <v>51</v>
      </c>
      <c r="D61" s="120" t="s">
        <v>52</v>
      </c>
      <c r="E61" s="16">
        <v>0.2916666666666667</v>
      </c>
      <c r="F61" s="125" t="s">
        <v>105</v>
      </c>
    </row>
    <row r="62" spans="2:6" ht="16.5" customHeight="1">
      <c r="B62" s="121"/>
      <c r="C62" s="121"/>
      <c r="D62" s="122" t="s">
        <v>54</v>
      </c>
      <c r="E62" s="16">
        <v>0.3333333333333333</v>
      </c>
      <c r="F62" s="104" t="s">
        <v>286</v>
      </c>
    </row>
    <row r="63" spans="2:6" ht="16.5" customHeight="1">
      <c r="B63" s="121"/>
      <c r="C63" s="121"/>
      <c r="D63" s="66" t="s">
        <v>57</v>
      </c>
      <c r="E63" s="16">
        <v>0.4375</v>
      </c>
      <c r="F63" s="104" t="s">
        <v>58</v>
      </c>
    </row>
    <row r="64" spans="2:6" ht="16.5" customHeight="1">
      <c r="B64" s="121"/>
      <c r="C64" s="121"/>
      <c r="D64" s="123"/>
      <c r="E64" s="20" t="s">
        <v>60</v>
      </c>
      <c r="F64" s="105" t="s">
        <v>134</v>
      </c>
    </row>
    <row r="65" spans="2:6" ht="16.5" customHeight="1">
      <c r="B65" s="121"/>
      <c r="C65" s="121"/>
      <c r="D65" s="123"/>
      <c r="E65" s="124" t="s">
        <v>62</v>
      </c>
      <c r="F65" s="105" t="s">
        <v>133</v>
      </c>
    </row>
    <row r="66" spans="2:6" ht="16.5" customHeight="1">
      <c r="B66" s="121"/>
      <c r="C66" s="121"/>
      <c r="D66" s="73" t="s">
        <v>26</v>
      </c>
      <c r="E66" s="16">
        <v>0.5208333333333334</v>
      </c>
      <c r="F66" s="71" t="s">
        <v>111</v>
      </c>
    </row>
    <row r="67" spans="2:6" ht="16.5" customHeight="1">
      <c r="B67" s="121"/>
      <c r="C67" s="121"/>
      <c r="D67" s="112"/>
      <c r="E67" s="69">
        <v>0.6041666666666666</v>
      </c>
      <c r="F67" s="71" t="s">
        <v>2</v>
      </c>
    </row>
    <row r="68" spans="2:6" ht="16.5">
      <c r="B68" s="65"/>
      <c r="C68" s="65"/>
      <c r="D68" s="72" t="s">
        <v>34</v>
      </c>
      <c r="E68" s="69">
        <v>0.6458333333333334</v>
      </c>
      <c r="F68" s="71" t="s">
        <v>92</v>
      </c>
    </row>
    <row r="69" spans="2:6" ht="17.25" customHeight="1">
      <c r="B69" s="65"/>
      <c r="C69" s="65"/>
      <c r="D69" s="72"/>
      <c r="E69" s="20" t="s">
        <v>0</v>
      </c>
      <c r="F69" s="71" t="s">
        <v>131</v>
      </c>
    </row>
    <row r="70" spans="2:6" ht="16.5">
      <c r="B70" s="65"/>
      <c r="C70" s="65"/>
      <c r="D70" s="112"/>
      <c r="E70" s="69">
        <v>0.7291666666666666</v>
      </c>
      <c r="F70" s="71" t="s">
        <v>2</v>
      </c>
    </row>
    <row r="71" spans="2:6" ht="16.5">
      <c r="B71" s="65"/>
      <c r="C71" s="65"/>
      <c r="D71" s="112" t="s">
        <v>3</v>
      </c>
      <c r="E71" s="23" t="s">
        <v>4</v>
      </c>
      <c r="F71" s="131" t="s">
        <v>252</v>
      </c>
    </row>
    <row r="72" spans="2:6" ht="16.5">
      <c r="B72" s="243" t="s">
        <v>135</v>
      </c>
      <c r="C72" s="244"/>
      <c r="D72" s="244"/>
      <c r="E72" s="244"/>
      <c r="F72" s="245"/>
    </row>
    <row r="73" spans="2:6" ht="16.5" customHeight="1">
      <c r="B73" s="246"/>
      <c r="C73" s="246"/>
      <c r="D73" s="246"/>
      <c r="E73" s="246"/>
      <c r="F73" s="246"/>
    </row>
    <row r="74" spans="2:6" ht="16.5">
      <c r="B74" s="107" t="s">
        <v>5</v>
      </c>
      <c r="C74" s="108" t="s">
        <v>6</v>
      </c>
      <c r="D74" s="109" t="s">
        <v>7</v>
      </c>
      <c r="E74" s="132">
        <v>0.2916666666666667</v>
      </c>
      <c r="F74" s="71" t="s">
        <v>32</v>
      </c>
    </row>
    <row r="75" spans="2:6" ht="16.5">
      <c r="B75" s="110"/>
      <c r="C75" s="112"/>
      <c r="D75" s="72" t="s">
        <v>8</v>
      </c>
      <c r="E75" s="132">
        <v>0.3333333333333333</v>
      </c>
      <c r="F75" s="71" t="s">
        <v>9</v>
      </c>
    </row>
    <row r="76" spans="2:6" ht="16.5" customHeight="1">
      <c r="B76" s="110"/>
      <c r="C76" s="112"/>
      <c r="D76" s="247" t="s">
        <v>10</v>
      </c>
      <c r="E76" s="248"/>
      <c r="F76" s="133" t="s">
        <v>31</v>
      </c>
    </row>
    <row r="77" spans="2:6" ht="17.25" customHeight="1">
      <c r="B77" s="110"/>
      <c r="C77" s="112"/>
      <c r="D77" s="112" t="s">
        <v>11</v>
      </c>
      <c r="E77" s="74" t="s">
        <v>0</v>
      </c>
      <c r="F77" s="71" t="s">
        <v>12</v>
      </c>
    </row>
    <row r="78" spans="2:6" ht="19.5" customHeight="1">
      <c r="B78" s="110"/>
      <c r="C78" s="112"/>
      <c r="D78" s="112"/>
      <c r="E78" s="74" t="s">
        <v>0</v>
      </c>
      <c r="F78" s="71" t="s">
        <v>13</v>
      </c>
    </row>
    <row r="79" spans="2:6" ht="16.5" customHeight="1">
      <c r="B79" s="110"/>
      <c r="C79" s="112"/>
      <c r="D79" s="72" t="s">
        <v>14</v>
      </c>
      <c r="E79" s="74" t="s">
        <v>0</v>
      </c>
      <c r="F79" s="71" t="s">
        <v>35</v>
      </c>
    </row>
    <row r="80" spans="2:6" ht="16.5" customHeight="1">
      <c r="B80" s="110"/>
      <c r="C80" s="112"/>
      <c r="D80" s="112"/>
      <c r="E80" s="74" t="s">
        <v>0</v>
      </c>
      <c r="F80" s="71" t="s">
        <v>116</v>
      </c>
    </row>
    <row r="81" spans="2:6" ht="21.75" customHeight="1">
      <c r="B81" s="110"/>
      <c r="C81" s="112"/>
      <c r="D81" s="82" t="s">
        <v>253</v>
      </c>
      <c r="E81" s="25" t="s">
        <v>0</v>
      </c>
      <c r="F81" s="17" t="s">
        <v>117</v>
      </c>
    </row>
    <row r="82" spans="2:6" ht="19.5" customHeight="1">
      <c r="B82" s="110"/>
      <c r="C82" s="112"/>
      <c r="D82" s="83" t="s">
        <v>118</v>
      </c>
      <c r="E82" s="25" t="s">
        <v>0</v>
      </c>
      <c r="F82" s="19" t="s">
        <v>119</v>
      </c>
    </row>
    <row r="83" spans="2:6" ht="16.5">
      <c r="B83" s="110"/>
      <c r="C83" s="112"/>
      <c r="D83" s="18" t="s">
        <v>120</v>
      </c>
      <c r="E83" s="25" t="s">
        <v>0</v>
      </c>
      <c r="F83" s="17" t="s">
        <v>121</v>
      </c>
    </row>
    <row r="84" spans="2:6" ht="16.5">
      <c r="B84" s="110"/>
      <c r="C84" s="112"/>
      <c r="D84" s="18" t="s">
        <v>28</v>
      </c>
      <c r="E84" s="24">
        <v>0.5416666666666666</v>
      </c>
      <c r="F84" s="17" t="s">
        <v>122</v>
      </c>
    </row>
    <row r="85" spans="2:6" ht="16.5">
      <c r="B85" s="110"/>
      <c r="C85" s="112"/>
      <c r="D85" s="112"/>
      <c r="E85" s="134" t="s">
        <v>1</v>
      </c>
      <c r="F85" s="135" t="s">
        <v>136</v>
      </c>
    </row>
    <row r="86" spans="2:6" ht="16.5">
      <c r="B86" s="110"/>
      <c r="C86" s="112"/>
      <c r="D86" s="21" t="s">
        <v>29</v>
      </c>
      <c r="E86" s="25" t="s">
        <v>0</v>
      </c>
      <c r="F86" s="17" t="s">
        <v>246</v>
      </c>
    </row>
    <row r="87" spans="2:6" ht="16.5">
      <c r="B87" s="110"/>
      <c r="C87" s="112"/>
      <c r="D87" s="27" t="s">
        <v>16</v>
      </c>
      <c r="E87" s="28" t="s">
        <v>17</v>
      </c>
      <c r="F87" s="103" t="s">
        <v>247</v>
      </c>
    </row>
    <row r="88" spans="2:6" ht="16.5">
      <c r="B88" s="110"/>
      <c r="C88" s="112"/>
      <c r="D88" s="27" t="s">
        <v>18</v>
      </c>
      <c r="E88" s="80" t="s">
        <v>19</v>
      </c>
      <c r="F88" s="101" t="s">
        <v>123</v>
      </c>
    </row>
    <row r="89" spans="2:6" ht="16.5">
      <c r="B89" s="110"/>
      <c r="C89" s="112"/>
      <c r="D89" s="27" t="s">
        <v>20</v>
      </c>
      <c r="E89" s="81" t="s">
        <v>21</v>
      </c>
      <c r="F89" s="136" t="s">
        <v>124</v>
      </c>
    </row>
    <row r="90" spans="2:6" ht="16.5">
      <c r="B90" s="110"/>
      <c r="C90" s="112"/>
      <c r="D90" s="27" t="s">
        <v>15</v>
      </c>
      <c r="E90" s="28" t="s">
        <v>22</v>
      </c>
      <c r="F90" s="100" t="s">
        <v>250</v>
      </c>
    </row>
    <row r="91" spans="2:6" ht="16.5">
      <c r="B91" s="110"/>
      <c r="C91" s="112"/>
      <c r="D91" s="72" t="s">
        <v>125</v>
      </c>
      <c r="E91" s="74" t="s">
        <v>0</v>
      </c>
      <c r="F91" s="102" t="s">
        <v>126</v>
      </c>
    </row>
    <row r="92" spans="2:6" ht="16.5">
      <c r="B92" s="110"/>
      <c r="C92" s="112"/>
      <c r="D92" s="72" t="s">
        <v>127</v>
      </c>
      <c r="E92" s="74" t="s">
        <v>0</v>
      </c>
      <c r="F92" s="102" t="s">
        <v>115</v>
      </c>
    </row>
    <row r="93" spans="2:6" ht="21" customHeight="1">
      <c r="B93" s="110"/>
      <c r="C93" s="112"/>
      <c r="D93" s="18" t="s">
        <v>30</v>
      </c>
      <c r="E93" s="25" t="s">
        <v>0</v>
      </c>
      <c r="F93" s="103" t="s">
        <v>128</v>
      </c>
    </row>
    <row r="94" spans="2:6" ht="16.5">
      <c r="B94" s="110"/>
      <c r="C94" s="112"/>
      <c r="D94" s="72" t="s">
        <v>23</v>
      </c>
      <c r="E94" s="132">
        <v>0.7083333333333334</v>
      </c>
      <c r="F94" s="17" t="s">
        <v>129</v>
      </c>
    </row>
    <row r="95" spans="2:6" ht="18" customHeight="1">
      <c r="B95" s="110"/>
      <c r="C95" s="112"/>
      <c r="D95" s="72" t="s">
        <v>24</v>
      </c>
      <c r="E95" s="132">
        <v>0.75</v>
      </c>
      <c r="F95" s="71" t="s">
        <v>25</v>
      </c>
    </row>
    <row r="96" spans="2:6" ht="16.5" customHeight="1">
      <c r="B96" s="110"/>
      <c r="C96" s="112"/>
      <c r="D96" s="112"/>
      <c r="E96" s="137" t="s">
        <v>4</v>
      </c>
      <c r="F96" s="138" t="s">
        <v>130</v>
      </c>
    </row>
    <row r="97" spans="2:6" ht="21" customHeight="1">
      <c r="B97" s="249" t="s">
        <v>36</v>
      </c>
      <c r="C97" s="250"/>
      <c r="D97" s="250"/>
      <c r="E97" s="250"/>
      <c r="F97" s="251"/>
    </row>
    <row r="98" spans="2:6" ht="16.5">
      <c r="B98" s="246"/>
      <c r="C98" s="246"/>
      <c r="D98" s="246"/>
      <c r="E98" s="246"/>
      <c r="F98" s="246"/>
    </row>
    <row r="99" spans="2:6" ht="16.5">
      <c r="B99" s="114" t="s">
        <v>90</v>
      </c>
      <c r="C99" s="114" t="s">
        <v>75</v>
      </c>
      <c r="D99" s="67" t="s">
        <v>76</v>
      </c>
      <c r="E99" s="69">
        <v>0.3333333333333333</v>
      </c>
      <c r="F99" s="128" t="s">
        <v>33</v>
      </c>
    </row>
    <row r="100" spans="2:6" ht="16.5">
      <c r="B100" s="121"/>
      <c r="C100" s="121"/>
      <c r="D100" s="122" t="s">
        <v>95</v>
      </c>
      <c r="E100" s="22">
        <v>0.375</v>
      </c>
      <c r="F100" s="104" t="s">
        <v>288</v>
      </c>
    </row>
    <row r="101" spans="2:6" ht="16.5" customHeight="1">
      <c r="B101" s="121"/>
      <c r="C101" s="121"/>
      <c r="D101" s="66"/>
      <c r="E101" s="22">
        <v>0.4583333333333333</v>
      </c>
      <c r="F101" s="104" t="s">
        <v>68</v>
      </c>
    </row>
    <row r="102" spans="2:6" ht="16.5">
      <c r="B102" s="121"/>
      <c r="C102" s="121"/>
      <c r="D102" s="123" t="s">
        <v>107</v>
      </c>
      <c r="E102" s="129"/>
      <c r="F102" s="104" t="s">
        <v>108</v>
      </c>
    </row>
    <row r="103" spans="2:6" ht="16.5">
      <c r="B103" s="121"/>
      <c r="C103" s="121"/>
      <c r="D103" s="130" t="s">
        <v>109</v>
      </c>
      <c r="E103" s="116" t="s">
        <v>60</v>
      </c>
      <c r="F103" s="104" t="s">
        <v>110</v>
      </c>
    </row>
    <row r="104" spans="2:6" ht="16.5">
      <c r="B104" s="65"/>
      <c r="C104" s="65"/>
      <c r="D104" s="66" t="s">
        <v>98</v>
      </c>
      <c r="E104" s="22">
        <v>0.6458333333333334</v>
      </c>
      <c r="F104" s="104" t="s">
        <v>99</v>
      </c>
    </row>
    <row r="105" spans="2:6" ht="16.5">
      <c r="B105" s="65"/>
      <c r="C105" s="65"/>
      <c r="D105" s="122" t="s">
        <v>54</v>
      </c>
      <c r="E105" s="22">
        <v>0.6875</v>
      </c>
      <c r="F105" s="126" t="s">
        <v>399</v>
      </c>
    </row>
    <row r="106" spans="2:6" ht="16.5">
      <c r="B106" s="65"/>
      <c r="C106" s="65"/>
      <c r="D106" s="122"/>
      <c r="E106" s="22">
        <v>0.7847222222222222</v>
      </c>
      <c r="F106" s="126" t="s">
        <v>100</v>
      </c>
    </row>
    <row r="107" spans="2:6" ht="16.5" customHeight="1">
      <c r="B107" s="65"/>
      <c r="C107" s="65"/>
      <c r="D107" s="122"/>
      <c r="E107" s="26" t="s">
        <v>1</v>
      </c>
      <c r="F107" s="156" t="s">
        <v>132</v>
      </c>
    </row>
    <row r="108" spans="2:6" ht="16.5" customHeight="1">
      <c r="B108" s="65"/>
      <c r="C108" s="65"/>
      <c r="D108" s="66" t="s">
        <v>101</v>
      </c>
      <c r="E108" s="29" t="s">
        <v>60</v>
      </c>
      <c r="F108" s="127" t="s">
        <v>102</v>
      </c>
    </row>
    <row r="109" spans="2:6" ht="16.5" customHeight="1">
      <c r="B109" s="253" t="s">
        <v>113</v>
      </c>
      <c r="C109" s="254"/>
      <c r="D109" s="254"/>
      <c r="E109" s="254"/>
      <c r="F109" s="255"/>
    </row>
    <row r="110" spans="2:6" ht="16.5" customHeight="1">
      <c r="B110" s="252" t="s">
        <v>27</v>
      </c>
      <c r="C110" s="252"/>
      <c r="D110" s="252"/>
      <c r="E110" s="252"/>
      <c r="F110" s="252"/>
    </row>
    <row r="111" spans="2:6" ht="21.75" customHeight="1">
      <c r="B111" s="242" t="s">
        <v>37</v>
      </c>
      <c r="C111" s="242"/>
      <c r="D111" s="242"/>
      <c r="E111" s="242"/>
      <c r="F111" s="242"/>
    </row>
    <row r="114" ht="16.5" customHeight="1"/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5" ht="16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16">
    <mergeCell ref="V51:Y51"/>
    <mergeCell ref="W43:Y43"/>
    <mergeCell ref="V44:Y44"/>
    <mergeCell ref="V45:Y45"/>
    <mergeCell ref="V46:Y46"/>
    <mergeCell ref="V52:Y52"/>
    <mergeCell ref="V53:Y53"/>
    <mergeCell ref="V47:Y47"/>
    <mergeCell ref="V48:Y48"/>
    <mergeCell ref="V49:Y49"/>
    <mergeCell ref="V50:Y50"/>
    <mergeCell ref="W10:Y10"/>
    <mergeCell ref="W11:Y11"/>
    <mergeCell ref="W12:Y12"/>
    <mergeCell ref="U13:Z13"/>
    <mergeCell ref="W41:Y41"/>
    <mergeCell ref="U42:Z42"/>
    <mergeCell ref="W9:Y9"/>
    <mergeCell ref="U2:Z2"/>
    <mergeCell ref="B54:F54"/>
    <mergeCell ref="U3:Z3"/>
    <mergeCell ref="H46:N46"/>
    <mergeCell ref="B42:F42"/>
    <mergeCell ref="H42:I42"/>
    <mergeCell ref="W14:Z14"/>
    <mergeCell ref="U15:Z15"/>
    <mergeCell ref="U40:Z40"/>
    <mergeCell ref="B55:F55"/>
    <mergeCell ref="W4:Y4"/>
    <mergeCell ref="B56:F56"/>
    <mergeCell ref="W5:Y5"/>
    <mergeCell ref="H47:N47"/>
    <mergeCell ref="H48:N48"/>
    <mergeCell ref="H49:N49"/>
    <mergeCell ref="H50:N50"/>
    <mergeCell ref="H44:N44"/>
    <mergeCell ref="H45:N45"/>
    <mergeCell ref="J42:N42"/>
    <mergeCell ref="B43:F43"/>
    <mergeCell ref="H43:N43"/>
    <mergeCell ref="H40:I40"/>
    <mergeCell ref="J40:N40"/>
    <mergeCell ref="H41:I41"/>
    <mergeCell ref="J41:N41"/>
    <mergeCell ref="H38:I38"/>
    <mergeCell ref="J38:N38"/>
    <mergeCell ref="H39:I39"/>
    <mergeCell ref="J39:N39"/>
    <mergeCell ref="H36:I36"/>
    <mergeCell ref="J36:N36"/>
    <mergeCell ref="H37:I37"/>
    <mergeCell ref="J37:N37"/>
    <mergeCell ref="J35:N35"/>
    <mergeCell ref="H26:N26"/>
    <mergeCell ref="H27:N27"/>
    <mergeCell ref="H28:N28"/>
    <mergeCell ref="H29:N29"/>
    <mergeCell ref="H30:N30"/>
    <mergeCell ref="AB17:AE17"/>
    <mergeCell ref="B18:F18"/>
    <mergeCell ref="I18:I20"/>
    <mergeCell ref="D21:E21"/>
    <mergeCell ref="H21:N21"/>
    <mergeCell ref="B17:F17"/>
    <mergeCell ref="AB15:AE15"/>
    <mergeCell ref="H16:N16"/>
    <mergeCell ref="AB16:AE16"/>
    <mergeCell ref="AB11:AE11"/>
    <mergeCell ref="H12:N12"/>
    <mergeCell ref="AB12:AE12"/>
    <mergeCell ref="AB13:AE13"/>
    <mergeCell ref="AB7:AE7"/>
    <mergeCell ref="H8:N8"/>
    <mergeCell ref="AB8:AE8"/>
    <mergeCell ref="W6:Y6"/>
    <mergeCell ref="W7:Y7"/>
    <mergeCell ref="W8:Y8"/>
    <mergeCell ref="AB3:AE3"/>
    <mergeCell ref="B4:F4"/>
    <mergeCell ref="I4:N4"/>
    <mergeCell ref="AB4:AE4"/>
    <mergeCell ref="H5:H6"/>
    <mergeCell ref="I5:N5"/>
    <mergeCell ref="AB5:AE5"/>
    <mergeCell ref="I6:N6"/>
    <mergeCell ref="AB6:AE6"/>
    <mergeCell ref="B2:F2"/>
    <mergeCell ref="H2:N2"/>
    <mergeCell ref="B3:F3"/>
    <mergeCell ref="H3:N3"/>
    <mergeCell ref="B51:F51"/>
    <mergeCell ref="B52:F52"/>
    <mergeCell ref="H9:N9"/>
    <mergeCell ref="H10:N10"/>
    <mergeCell ref="I7:N7"/>
    <mergeCell ref="H17:N17"/>
    <mergeCell ref="B111:F111"/>
    <mergeCell ref="B57:F57"/>
    <mergeCell ref="B58:F58"/>
    <mergeCell ref="B59:F59"/>
    <mergeCell ref="B72:F72"/>
    <mergeCell ref="AB9:AE9"/>
    <mergeCell ref="D76:E76"/>
    <mergeCell ref="B53:F53"/>
    <mergeCell ref="AB10:AE10"/>
    <mergeCell ref="AB14:AE14"/>
    <mergeCell ref="B73:F73"/>
    <mergeCell ref="H31:N31"/>
    <mergeCell ref="B97:F97"/>
    <mergeCell ref="B98:F98"/>
    <mergeCell ref="B109:F109"/>
    <mergeCell ref="B110:F110"/>
    <mergeCell ref="H32:N32"/>
    <mergeCell ref="H34:I34"/>
    <mergeCell ref="J34:N34"/>
    <mergeCell ref="H35:I3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1"/>
  <sheetViews>
    <sheetView zoomScalePageLayoutView="0" workbookViewId="0" topLeftCell="G1">
      <selection activeCell="H41" sqref="H41:I41"/>
    </sheetView>
  </sheetViews>
  <sheetFormatPr defaultColWidth="9.140625" defaultRowHeight="15"/>
  <cols>
    <col min="1" max="1" width="2.7109375" style="184" customWidth="1"/>
    <col min="2" max="2" width="5.8515625" style="184" customWidth="1"/>
    <col min="3" max="3" width="6.140625" style="184" customWidth="1"/>
    <col min="4" max="4" width="12.8515625" style="184" customWidth="1"/>
    <col min="5" max="5" width="5.8515625" style="184" customWidth="1"/>
    <col min="6" max="6" width="62.7109375" style="184" customWidth="1"/>
    <col min="7" max="7" width="3.421875" style="184" customWidth="1"/>
    <col min="8" max="8" width="11.140625" style="184" customWidth="1"/>
    <col min="9" max="9" width="22.00390625" style="184" customWidth="1"/>
    <col min="10" max="10" width="19.57421875" style="184" customWidth="1"/>
    <col min="11" max="14" width="9.8515625" style="184" customWidth="1"/>
    <col min="15" max="15" width="1.28515625" style="184" customWidth="1"/>
    <col min="16" max="20" width="10.57421875" style="184" hidden="1" customWidth="1"/>
    <col min="21" max="21" width="1.1484375" style="184" customWidth="1"/>
    <col min="22" max="22" width="34.7109375" style="184" customWidth="1"/>
    <col min="23" max="24" width="9.421875" style="184" customWidth="1"/>
    <col min="25" max="25" width="36.57421875" style="184" customWidth="1"/>
    <col min="26" max="26" width="2.00390625" style="184" customWidth="1"/>
    <col min="27" max="30" width="9.00390625" style="184" customWidth="1"/>
    <col min="31" max="31" width="10.28125" style="184" customWidth="1"/>
    <col min="32" max="16384" width="9.00390625" style="184" customWidth="1"/>
  </cols>
  <sheetData>
    <row r="1" spans="1:27" ht="15.75" customHeight="1" thickBo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9"/>
      <c r="Q1" s="9"/>
      <c r="R1" s="9"/>
      <c r="S1" s="9"/>
      <c r="T1" s="179"/>
      <c r="U1" s="179"/>
      <c r="V1" s="179"/>
      <c r="W1" s="179"/>
      <c r="X1" s="179"/>
      <c r="Y1" s="179"/>
      <c r="Z1" s="179"/>
      <c r="AA1" s="179"/>
    </row>
    <row r="2" spans="1:27" ht="21.75" customHeight="1" thickBot="1" thickTop="1">
      <c r="A2" s="179"/>
      <c r="B2" s="274" t="s">
        <v>383</v>
      </c>
      <c r="C2" s="274"/>
      <c r="D2" s="274"/>
      <c r="E2" s="274"/>
      <c r="F2" s="274"/>
      <c r="H2" s="274" t="s">
        <v>323</v>
      </c>
      <c r="I2" s="274"/>
      <c r="J2" s="274"/>
      <c r="K2" s="274"/>
      <c r="L2" s="274"/>
      <c r="M2" s="274"/>
      <c r="N2" s="274"/>
      <c r="O2" s="234"/>
      <c r="P2" s="239"/>
      <c r="Q2" s="239"/>
      <c r="R2" s="239"/>
      <c r="S2" s="239"/>
      <c r="T2" s="239"/>
      <c r="U2" s="283" t="s">
        <v>238</v>
      </c>
      <c r="V2" s="284"/>
      <c r="W2" s="284"/>
      <c r="X2" s="284"/>
      <c r="Y2" s="284"/>
      <c r="Z2" s="285"/>
      <c r="AA2" s="179"/>
    </row>
    <row r="3" spans="1:31" ht="16.5" customHeight="1" thickBot="1" thickTop="1">
      <c r="A3" s="179"/>
      <c r="B3" s="291" t="s">
        <v>38</v>
      </c>
      <c r="C3" s="292"/>
      <c r="D3" s="292"/>
      <c r="E3" s="292"/>
      <c r="F3" s="293"/>
      <c r="H3" s="294" t="s">
        <v>142</v>
      </c>
      <c r="I3" s="294"/>
      <c r="J3" s="294"/>
      <c r="K3" s="294"/>
      <c r="L3" s="294"/>
      <c r="M3" s="294"/>
      <c r="N3" s="294"/>
      <c r="O3" s="234"/>
      <c r="P3" s="234"/>
      <c r="Q3" s="234"/>
      <c r="R3" s="234"/>
      <c r="S3" s="234"/>
      <c r="T3" s="234"/>
      <c r="U3" s="295" t="s">
        <v>39</v>
      </c>
      <c r="V3" s="295"/>
      <c r="W3" s="295"/>
      <c r="X3" s="295"/>
      <c r="Y3" s="295"/>
      <c r="Z3" s="295"/>
      <c r="AA3" s="179"/>
      <c r="AB3" s="282"/>
      <c r="AC3" s="282"/>
      <c r="AD3" s="282"/>
      <c r="AE3" s="282"/>
    </row>
    <row r="4" spans="1:31" ht="16.5" customHeight="1" thickTop="1">
      <c r="A4" s="179"/>
      <c r="B4" s="296" t="s">
        <v>40</v>
      </c>
      <c r="C4" s="296"/>
      <c r="D4" s="296"/>
      <c r="E4" s="296"/>
      <c r="F4" s="296"/>
      <c r="H4" s="236" t="s">
        <v>41</v>
      </c>
      <c r="I4" s="395" t="s">
        <v>324</v>
      </c>
      <c r="J4" s="396"/>
      <c r="K4" s="396"/>
      <c r="L4" s="396"/>
      <c r="M4" s="396"/>
      <c r="N4" s="397"/>
      <c r="O4" s="234"/>
      <c r="P4" s="234"/>
      <c r="Q4" s="234"/>
      <c r="R4" s="234"/>
      <c r="S4" s="234"/>
      <c r="T4" s="234"/>
      <c r="U4" s="233"/>
      <c r="V4" s="36" t="s">
        <v>42</v>
      </c>
      <c r="W4" s="300" t="s">
        <v>144</v>
      </c>
      <c r="X4" s="301"/>
      <c r="Y4" s="301"/>
      <c r="Z4" s="15"/>
      <c r="AA4" s="179"/>
      <c r="AB4" s="282"/>
      <c r="AC4" s="282"/>
      <c r="AD4" s="282"/>
      <c r="AE4" s="282"/>
    </row>
    <row r="5" spans="1:31" ht="16.5" customHeight="1">
      <c r="A5" s="179"/>
      <c r="B5" s="118" t="s">
        <v>43</v>
      </c>
      <c r="C5" s="118" t="s">
        <v>44</v>
      </c>
      <c r="D5" s="118" t="s">
        <v>45</v>
      </c>
      <c r="E5" s="118" t="s">
        <v>46</v>
      </c>
      <c r="F5" s="119" t="s">
        <v>47</v>
      </c>
      <c r="H5" s="398" t="s">
        <v>48</v>
      </c>
      <c r="I5" s="304" t="s">
        <v>325</v>
      </c>
      <c r="J5" s="305"/>
      <c r="K5" s="305"/>
      <c r="L5" s="305"/>
      <c r="M5" s="305"/>
      <c r="N5" s="306"/>
      <c r="O5" s="234"/>
      <c r="P5" s="234"/>
      <c r="Q5" s="234"/>
      <c r="R5" s="11"/>
      <c r="S5" s="234"/>
      <c r="T5" s="234"/>
      <c r="U5" s="233"/>
      <c r="V5" s="37" t="s">
        <v>49</v>
      </c>
      <c r="W5" s="286" t="s">
        <v>146</v>
      </c>
      <c r="X5" s="287"/>
      <c r="Y5" s="287"/>
      <c r="Z5" s="15"/>
      <c r="AA5" s="179"/>
      <c r="AB5" s="282"/>
      <c r="AC5" s="282"/>
      <c r="AD5" s="282"/>
      <c r="AE5" s="282"/>
    </row>
    <row r="6" spans="1:31" ht="16.5" customHeight="1">
      <c r="A6" s="179"/>
      <c r="B6" s="114" t="s">
        <v>50</v>
      </c>
      <c r="C6" s="114" t="s">
        <v>51</v>
      </c>
      <c r="D6" s="120" t="s">
        <v>52</v>
      </c>
      <c r="E6" s="16">
        <v>0.2916666666666667</v>
      </c>
      <c r="F6" s="141" t="s">
        <v>147</v>
      </c>
      <c r="H6" s="399"/>
      <c r="I6" s="263" t="s">
        <v>392</v>
      </c>
      <c r="J6" s="264"/>
      <c r="K6" s="264"/>
      <c r="L6" s="264"/>
      <c r="M6" s="264"/>
      <c r="N6" s="265"/>
      <c r="O6" s="234"/>
      <c r="P6" s="234"/>
      <c r="Q6" s="234"/>
      <c r="R6" s="234"/>
      <c r="S6" s="234"/>
      <c r="T6" s="234"/>
      <c r="U6" s="233"/>
      <c r="V6" s="37" t="s">
        <v>53</v>
      </c>
      <c r="W6" s="286" t="s">
        <v>394</v>
      </c>
      <c r="X6" s="287"/>
      <c r="Y6" s="287"/>
      <c r="Z6" s="15"/>
      <c r="AA6" s="179"/>
      <c r="AB6" s="281"/>
      <c r="AC6" s="281"/>
      <c r="AD6" s="281"/>
      <c r="AE6" s="281"/>
    </row>
    <row r="7" spans="1:31" ht="16.5" customHeight="1">
      <c r="A7" s="179"/>
      <c r="B7" s="121"/>
      <c r="C7" s="121"/>
      <c r="D7" s="122" t="s">
        <v>54</v>
      </c>
      <c r="E7" s="16">
        <v>0.3333333333333333</v>
      </c>
      <c r="F7" s="104" t="s">
        <v>407</v>
      </c>
      <c r="H7" s="238" t="s">
        <v>55</v>
      </c>
      <c r="I7" s="288" t="s">
        <v>326</v>
      </c>
      <c r="J7" s="289"/>
      <c r="K7" s="289"/>
      <c r="L7" s="289"/>
      <c r="M7" s="289"/>
      <c r="N7" s="290"/>
      <c r="O7" s="234"/>
      <c r="P7" s="234"/>
      <c r="Q7" s="234"/>
      <c r="R7" s="234"/>
      <c r="S7" s="234"/>
      <c r="T7" s="234"/>
      <c r="U7" s="233"/>
      <c r="V7" s="37" t="s">
        <v>56</v>
      </c>
      <c r="W7" s="286" t="s">
        <v>327</v>
      </c>
      <c r="X7" s="287"/>
      <c r="Y7" s="287"/>
      <c r="Z7" s="15"/>
      <c r="AA7" s="179"/>
      <c r="AB7" s="281"/>
      <c r="AC7" s="281"/>
      <c r="AD7" s="281"/>
      <c r="AE7" s="281"/>
    </row>
    <row r="8" spans="1:31" ht="16.5" customHeight="1">
      <c r="A8" s="179"/>
      <c r="B8" s="121"/>
      <c r="C8" s="121"/>
      <c r="D8" s="66" t="s">
        <v>57</v>
      </c>
      <c r="E8" s="16">
        <v>0.4305555555555556</v>
      </c>
      <c r="F8" s="104" t="s">
        <v>58</v>
      </c>
      <c r="H8" s="307" t="s">
        <v>152</v>
      </c>
      <c r="I8" s="307"/>
      <c r="J8" s="307"/>
      <c r="K8" s="307"/>
      <c r="L8" s="307"/>
      <c r="M8" s="307"/>
      <c r="N8" s="307"/>
      <c r="O8" s="234"/>
      <c r="P8" s="234"/>
      <c r="Q8" s="234"/>
      <c r="R8" s="234"/>
      <c r="S8" s="234"/>
      <c r="T8" s="234"/>
      <c r="U8" s="233"/>
      <c r="V8" s="37" t="s">
        <v>59</v>
      </c>
      <c r="W8" s="308" t="s">
        <v>153</v>
      </c>
      <c r="X8" s="309"/>
      <c r="Y8" s="309"/>
      <c r="Z8" s="15"/>
      <c r="AA8" s="179"/>
      <c r="AB8" s="281"/>
      <c r="AC8" s="281"/>
      <c r="AD8" s="281"/>
      <c r="AE8" s="281"/>
    </row>
    <row r="9" spans="1:31" ht="16.5" customHeight="1">
      <c r="A9" s="179"/>
      <c r="B9" s="121"/>
      <c r="C9" s="121"/>
      <c r="D9" s="123"/>
      <c r="E9" s="16">
        <v>0.4583333333333333</v>
      </c>
      <c r="F9" s="105" t="s">
        <v>384</v>
      </c>
      <c r="H9" s="310" t="s">
        <v>328</v>
      </c>
      <c r="I9" s="310"/>
      <c r="J9" s="310"/>
      <c r="K9" s="310"/>
      <c r="L9" s="310"/>
      <c r="M9" s="310"/>
      <c r="N9" s="310"/>
      <c r="O9" s="234"/>
      <c r="P9" s="234"/>
      <c r="Q9" s="234"/>
      <c r="R9" s="234"/>
      <c r="S9" s="234"/>
      <c r="T9" s="234"/>
      <c r="U9" s="233"/>
      <c r="V9" s="63" t="s">
        <v>138</v>
      </c>
      <c r="W9" s="311" t="s">
        <v>155</v>
      </c>
      <c r="X9" s="312"/>
      <c r="Y9" s="312"/>
      <c r="Z9" s="15"/>
      <c r="AA9" s="179"/>
      <c r="AB9" s="281"/>
      <c r="AC9" s="281"/>
      <c r="AD9" s="281"/>
      <c r="AE9" s="281"/>
    </row>
    <row r="10" spans="1:31" ht="16.5" customHeight="1">
      <c r="A10" s="179"/>
      <c r="B10" s="121"/>
      <c r="C10" s="121"/>
      <c r="D10" s="122" t="s">
        <v>385</v>
      </c>
      <c r="E10" s="16">
        <v>0.5</v>
      </c>
      <c r="F10" s="104" t="s">
        <v>386</v>
      </c>
      <c r="H10" s="383" t="s">
        <v>63</v>
      </c>
      <c r="I10" s="383"/>
      <c r="J10" s="383"/>
      <c r="K10" s="383"/>
      <c r="L10" s="383"/>
      <c r="M10" s="383"/>
      <c r="N10" s="383"/>
      <c r="O10" s="234"/>
      <c r="P10" s="234"/>
      <c r="Q10" s="234"/>
      <c r="R10" s="234"/>
      <c r="S10" s="234"/>
      <c r="T10" s="234"/>
      <c r="U10" s="233"/>
      <c r="V10" s="37" t="s">
        <v>64</v>
      </c>
      <c r="W10" s="314" t="s">
        <v>329</v>
      </c>
      <c r="X10" s="315"/>
      <c r="Y10" s="315"/>
      <c r="Z10" s="15"/>
      <c r="AA10" s="179"/>
      <c r="AB10" s="282"/>
      <c r="AC10" s="282"/>
      <c r="AD10" s="282"/>
      <c r="AE10" s="282"/>
    </row>
    <row r="11" spans="1:31" ht="16.5" customHeight="1">
      <c r="A11" s="179"/>
      <c r="B11" s="121"/>
      <c r="C11" s="121"/>
      <c r="D11" s="123"/>
      <c r="E11" s="16">
        <v>0.5833333333333334</v>
      </c>
      <c r="F11" s="105" t="s">
        <v>387</v>
      </c>
      <c r="H11" s="113"/>
      <c r="I11" s="113"/>
      <c r="J11" s="113"/>
      <c r="K11" s="113"/>
      <c r="L11" s="113"/>
      <c r="M11" s="113"/>
      <c r="N11" s="113"/>
      <c r="O11" s="234"/>
      <c r="P11" s="234"/>
      <c r="Q11" s="234"/>
      <c r="R11" s="234"/>
      <c r="S11" s="234"/>
      <c r="T11" s="234"/>
      <c r="U11" s="233"/>
      <c r="V11" s="193" t="s">
        <v>65</v>
      </c>
      <c r="W11" s="323" t="s">
        <v>405</v>
      </c>
      <c r="X11" s="324"/>
      <c r="Y11" s="324"/>
      <c r="Z11" s="15"/>
      <c r="AA11" s="179"/>
      <c r="AB11" s="282"/>
      <c r="AC11" s="282"/>
      <c r="AD11" s="282"/>
      <c r="AE11" s="282"/>
    </row>
    <row r="12" spans="1:31" ht="16.5" customHeight="1" thickBot="1">
      <c r="A12" s="179"/>
      <c r="B12" s="121"/>
      <c r="C12" s="121"/>
      <c r="D12" s="230" t="s">
        <v>371</v>
      </c>
      <c r="E12" s="69">
        <v>0.6458333333333334</v>
      </c>
      <c r="F12" s="192" t="s">
        <v>388</v>
      </c>
      <c r="H12" s="325" t="s">
        <v>66</v>
      </c>
      <c r="I12" s="325"/>
      <c r="J12" s="325"/>
      <c r="K12" s="325"/>
      <c r="L12" s="325"/>
      <c r="M12" s="325"/>
      <c r="N12" s="325"/>
      <c r="O12" s="234"/>
      <c r="P12" s="234"/>
      <c r="Q12" s="234"/>
      <c r="R12" s="234"/>
      <c r="S12" s="234"/>
      <c r="T12" s="234"/>
      <c r="U12" s="233"/>
      <c r="V12" s="38" t="s">
        <v>67</v>
      </c>
      <c r="W12" s="326"/>
      <c r="X12" s="327"/>
      <c r="Y12" s="327"/>
      <c r="Z12" s="15"/>
      <c r="AA12" s="179"/>
      <c r="AB12" s="281"/>
      <c r="AC12" s="281"/>
      <c r="AD12" s="281"/>
      <c r="AE12" s="281"/>
    </row>
    <row r="13" spans="1:31" ht="16.5" customHeight="1" thickBot="1" thickTop="1">
      <c r="A13" s="179"/>
      <c r="B13" s="121"/>
      <c r="C13" s="121"/>
      <c r="D13" s="66"/>
      <c r="E13" s="29" t="s">
        <v>389</v>
      </c>
      <c r="F13" s="192" t="s">
        <v>390</v>
      </c>
      <c r="H13" s="240"/>
      <c r="I13" s="236"/>
      <c r="J13" s="143" t="s">
        <v>242</v>
      </c>
      <c r="K13" s="114" t="s">
        <v>163</v>
      </c>
      <c r="L13" s="114" t="s">
        <v>164</v>
      </c>
      <c r="M13" s="114" t="s">
        <v>165</v>
      </c>
      <c r="N13" s="114" t="s">
        <v>166</v>
      </c>
      <c r="O13" s="234"/>
      <c r="P13" s="13" t="s">
        <v>167</v>
      </c>
      <c r="Q13" s="13" t="s">
        <v>167</v>
      </c>
      <c r="R13" s="13" t="s">
        <v>167</v>
      </c>
      <c r="S13" s="13" t="s">
        <v>167</v>
      </c>
      <c r="T13" s="13"/>
      <c r="U13" s="281"/>
      <c r="V13" s="281"/>
      <c r="W13" s="281"/>
      <c r="X13" s="281"/>
      <c r="Y13" s="281"/>
      <c r="Z13" s="281"/>
      <c r="AA13" s="179"/>
      <c r="AB13" s="281"/>
      <c r="AC13" s="281"/>
      <c r="AD13" s="281"/>
      <c r="AE13" s="281"/>
    </row>
    <row r="14" spans="1:31" ht="16.5" customHeight="1" thickBot="1">
      <c r="A14" s="179"/>
      <c r="B14" s="121"/>
      <c r="C14" s="121"/>
      <c r="D14" s="66"/>
      <c r="E14" s="16">
        <v>0.7291666666666666</v>
      </c>
      <c r="F14" s="105" t="s">
        <v>68</v>
      </c>
      <c r="H14" s="152" t="s">
        <v>168</v>
      </c>
      <c r="I14" s="237" t="s">
        <v>228</v>
      </c>
      <c r="J14" s="31" t="s">
        <v>244</v>
      </c>
      <c r="K14" s="241">
        <v>330000</v>
      </c>
      <c r="L14" s="241">
        <f aca="true" t="shared" si="0" ref="L14:N15">SUM(K14+Q21)</f>
        <v>325000</v>
      </c>
      <c r="M14" s="241">
        <f t="shared" si="0"/>
        <v>320000</v>
      </c>
      <c r="N14" s="241">
        <f t="shared" si="0"/>
        <v>315000</v>
      </c>
      <c r="O14" s="234"/>
      <c r="P14" s="13"/>
      <c r="Q14" s="13"/>
      <c r="R14" s="13"/>
      <c r="S14" s="234"/>
      <c r="T14" s="234"/>
      <c r="U14" s="233"/>
      <c r="V14" s="39" t="s">
        <v>69</v>
      </c>
      <c r="W14" s="328"/>
      <c r="X14" s="281"/>
      <c r="Y14" s="281"/>
      <c r="Z14" s="281"/>
      <c r="AA14" s="179"/>
      <c r="AB14" s="281"/>
      <c r="AC14" s="281"/>
      <c r="AD14" s="281"/>
      <c r="AE14" s="281"/>
    </row>
    <row r="15" spans="1:31" ht="16.5" customHeight="1" thickBot="1">
      <c r="A15" s="179"/>
      <c r="B15" s="65"/>
      <c r="C15" s="65"/>
      <c r="D15" s="122" t="s">
        <v>331</v>
      </c>
      <c r="E15" s="29" t="s">
        <v>389</v>
      </c>
      <c r="F15" s="104" t="s">
        <v>332</v>
      </c>
      <c r="H15" s="153"/>
      <c r="I15" s="151" t="s">
        <v>229</v>
      </c>
      <c r="J15" s="31" t="s">
        <v>170</v>
      </c>
      <c r="K15" s="241">
        <v>375000</v>
      </c>
      <c r="L15" s="241">
        <f t="shared" si="0"/>
        <v>345000</v>
      </c>
      <c r="M15" s="241">
        <f t="shared" si="0"/>
        <v>320000</v>
      </c>
      <c r="N15" s="241">
        <f t="shared" si="0"/>
        <v>305000</v>
      </c>
      <c r="O15" s="12"/>
      <c r="P15" s="13">
        <v>10000</v>
      </c>
      <c r="Q15" s="13">
        <v>5000</v>
      </c>
      <c r="R15" s="13">
        <v>5000</v>
      </c>
      <c r="S15" s="5">
        <v>5000</v>
      </c>
      <c r="T15" s="5"/>
      <c r="U15" s="281"/>
      <c r="V15" s="281"/>
      <c r="W15" s="281"/>
      <c r="X15" s="281"/>
      <c r="Y15" s="281"/>
      <c r="Z15" s="281"/>
      <c r="AA15" s="179"/>
      <c r="AB15" s="282"/>
      <c r="AC15" s="282"/>
      <c r="AD15" s="282"/>
      <c r="AE15" s="282"/>
    </row>
    <row r="16" spans="1:31" ht="16.5" customHeight="1" thickTop="1">
      <c r="A16" s="179"/>
      <c r="B16" s="65"/>
      <c r="C16" s="65"/>
      <c r="D16" s="66" t="s">
        <v>333</v>
      </c>
      <c r="E16" s="23" t="s">
        <v>334</v>
      </c>
      <c r="F16" s="131" t="s">
        <v>406</v>
      </c>
      <c r="H16" s="316" t="s">
        <v>171</v>
      </c>
      <c r="I16" s="317"/>
      <c r="J16" s="317"/>
      <c r="K16" s="317"/>
      <c r="L16" s="317"/>
      <c r="M16" s="317"/>
      <c r="N16" s="318"/>
      <c r="O16" s="12"/>
      <c r="P16" s="13">
        <v>20000</v>
      </c>
      <c r="Q16" s="13">
        <v>30000</v>
      </c>
      <c r="R16" s="13">
        <v>45000</v>
      </c>
      <c r="S16" s="14">
        <v>45000</v>
      </c>
      <c r="T16" s="14"/>
      <c r="U16" s="233"/>
      <c r="V16" s="36" t="s">
        <v>70</v>
      </c>
      <c r="W16" s="55" t="s">
        <v>71</v>
      </c>
      <c r="X16" s="55" t="s">
        <v>72</v>
      </c>
      <c r="Y16" s="56" t="s">
        <v>73</v>
      </c>
      <c r="Z16" s="15"/>
      <c r="AA16" s="179"/>
      <c r="AB16" s="282"/>
      <c r="AC16" s="282"/>
      <c r="AD16" s="282"/>
      <c r="AE16" s="282"/>
    </row>
    <row r="17" spans="1:31" ht="16.5" customHeight="1">
      <c r="A17" s="179"/>
      <c r="B17" s="253" t="s">
        <v>335</v>
      </c>
      <c r="C17" s="254"/>
      <c r="D17" s="254"/>
      <c r="E17" s="254"/>
      <c r="F17" s="255"/>
      <c r="H17" s="319"/>
      <c r="I17" s="319"/>
      <c r="J17" s="319"/>
      <c r="K17" s="319"/>
      <c r="L17" s="319"/>
      <c r="M17" s="319"/>
      <c r="N17" s="319"/>
      <c r="O17" s="234"/>
      <c r="P17" s="13"/>
      <c r="Q17" s="13"/>
      <c r="R17" s="13"/>
      <c r="S17" s="14"/>
      <c r="T17" s="14"/>
      <c r="U17" s="233"/>
      <c r="V17" s="37" t="s">
        <v>74</v>
      </c>
      <c r="W17" s="46"/>
      <c r="X17" s="47"/>
      <c r="Y17" s="48">
        <f aca="true" t="shared" si="1" ref="Y17:Y22">SUM(W17*X17)</f>
        <v>0</v>
      </c>
      <c r="Z17" s="15"/>
      <c r="AA17" s="179"/>
      <c r="AB17" s="282"/>
      <c r="AC17" s="282"/>
      <c r="AD17" s="282"/>
      <c r="AE17" s="282"/>
    </row>
    <row r="18" spans="1:27" ht="16.5" customHeight="1">
      <c r="A18" s="179"/>
      <c r="B18" s="194"/>
      <c r="C18" s="185"/>
      <c r="D18" s="185"/>
      <c r="E18" s="185"/>
      <c r="F18" s="195"/>
      <c r="H18" s="75"/>
      <c r="I18" s="320" t="s">
        <v>232</v>
      </c>
      <c r="J18" s="143" t="s">
        <v>242</v>
      </c>
      <c r="K18" s="114" t="s">
        <v>163</v>
      </c>
      <c r="L18" s="114" t="s">
        <v>164</v>
      </c>
      <c r="M18" s="114" t="s">
        <v>165</v>
      </c>
      <c r="N18" s="114" t="s">
        <v>166</v>
      </c>
      <c r="O18" s="234"/>
      <c r="P18" s="13">
        <v>35000</v>
      </c>
      <c r="Q18" s="13">
        <v>30000</v>
      </c>
      <c r="R18" s="13">
        <v>25000</v>
      </c>
      <c r="S18" s="13">
        <v>20000</v>
      </c>
      <c r="T18" s="13"/>
      <c r="U18" s="233"/>
      <c r="V18" s="37" t="s">
        <v>236</v>
      </c>
      <c r="W18" s="46"/>
      <c r="X18" s="47"/>
      <c r="Y18" s="48">
        <f t="shared" si="1"/>
        <v>0</v>
      </c>
      <c r="Z18" s="15"/>
      <c r="AA18" s="179"/>
    </row>
    <row r="19" spans="1:27" ht="16.5" customHeight="1">
      <c r="A19" s="179"/>
      <c r="B19" s="188" t="s">
        <v>337</v>
      </c>
      <c r="C19" s="188" t="s">
        <v>338</v>
      </c>
      <c r="D19" s="67" t="s">
        <v>76</v>
      </c>
      <c r="E19" s="196">
        <v>0.2708333333333333</v>
      </c>
      <c r="F19" s="197" t="s">
        <v>339</v>
      </c>
      <c r="H19" s="152" t="s">
        <v>233</v>
      </c>
      <c r="I19" s="321"/>
      <c r="J19" s="31" t="s">
        <v>244</v>
      </c>
      <c r="K19" s="35">
        <f aca="true" t="shared" si="2" ref="K19:N20">SUM(K14+P15)</f>
        <v>340000</v>
      </c>
      <c r="L19" s="35">
        <f t="shared" si="2"/>
        <v>330000</v>
      </c>
      <c r="M19" s="35">
        <f>SUM(M14+R15)</f>
        <v>325000</v>
      </c>
      <c r="N19" s="35">
        <f t="shared" si="2"/>
        <v>320000</v>
      </c>
      <c r="O19" s="234"/>
      <c r="P19" s="13">
        <v>105000</v>
      </c>
      <c r="Q19" s="13">
        <v>85000</v>
      </c>
      <c r="R19" s="14">
        <v>50000</v>
      </c>
      <c r="S19" s="14">
        <v>50000</v>
      </c>
      <c r="T19" s="14"/>
      <c r="U19" s="233"/>
      <c r="V19" s="37" t="s">
        <v>77</v>
      </c>
      <c r="W19" s="46"/>
      <c r="X19" s="47"/>
      <c r="Y19" s="48">
        <f t="shared" si="1"/>
        <v>0</v>
      </c>
      <c r="Z19" s="15"/>
      <c r="AA19" s="179"/>
    </row>
    <row r="20" spans="1:27" ht="16.5" customHeight="1">
      <c r="A20" s="179"/>
      <c r="B20" s="110"/>
      <c r="C20" s="112"/>
      <c r="D20" s="198" t="s">
        <v>8</v>
      </c>
      <c r="E20" s="132">
        <v>0.3125</v>
      </c>
      <c r="F20" s="103" t="s">
        <v>9</v>
      </c>
      <c r="H20" s="153"/>
      <c r="I20" s="322"/>
      <c r="J20" s="115" t="s">
        <v>170</v>
      </c>
      <c r="K20" s="35">
        <f t="shared" si="2"/>
        <v>395000</v>
      </c>
      <c r="L20" s="35">
        <f>SUM(L15+Q16)</f>
        <v>375000</v>
      </c>
      <c r="M20" s="35">
        <f t="shared" si="2"/>
        <v>365000</v>
      </c>
      <c r="N20" s="35">
        <f t="shared" si="2"/>
        <v>350000</v>
      </c>
      <c r="O20" s="12"/>
      <c r="P20" s="13"/>
      <c r="Q20" s="13"/>
      <c r="R20" s="14"/>
      <c r="S20" s="14"/>
      <c r="T20" s="14"/>
      <c r="U20" s="233"/>
      <c r="V20" s="37" t="s">
        <v>221</v>
      </c>
      <c r="W20" s="46"/>
      <c r="X20" s="47"/>
      <c r="Y20" s="48">
        <f t="shared" si="1"/>
        <v>0</v>
      </c>
      <c r="Z20" s="15"/>
      <c r="AA20" s="179"/>
    </row>
    <row r="21" spans="1:27" ht="16.5" customHeight="1">
      <c r="A21" s="179"/>
      <c r="B21" s="110"/>
      <c r="C21" s="112"/>
      <c r="D21" s="247" t="s">
        <v>10</v>
      </c>
      <c r="E21" s="248"/>
      <c r="F21" s="133" t="s">
        <v>31</v>
      </c>
      <c r="H21" s="316" t="s">
        <v>171</v>
      </c>
      <c r="I21" s="317"/>
      <c r="J21" s="317"/>
      <c r="K21" s="317"/>
      <c r="L21" s="317"/>
      <c r="M21" s="317"/>
      <c r="N21" s="318"/>
      <c r="O21" s="12"/>
      <c r="P21" s="13">
        <v>1</v>
      </c>
      <c r="Q21" s="13">
        <v>-5000</v>
      </c>
      <c r="R21" s="13">
        <v>-5000</v>
      </c>
      <c r="S21" s="14">
        <v>-5000</v>
      </c>
      <c r="T21" s="14"/>
      <c r="U21" s="233"/>
      <c r="V21" s="37" t="s">
        <v>237</v>
      </c>
      <c r="W21" s="49"/>
      <c r="X21" s="50"/>
      <c r="Y21" s="48">
        <f t="shared" si="1"/>
        <v>0</v>
      </c>
      <c r="Z21" s="15"/>
      <c r="AA21" s="179"/>
    </row>
    <row r="22" spans="1:27" ht="16.5" customHeight="1" thickBot="1">
      <c r="A22" s="179"/>
      <c r="B22" s="110"/>
      <c r="C22" s="112"/>
      <c r="D22" s="112" t="s">
        <v>11</v>
      </c>
      <c r="E22" s="74" t="s">
        <v>0</v>
      </c>
      <c r="F22" s="103" t="s">
        <v>12</v>
      </c>
      <c r="H22" s="154"/>
      <c r="I22" s="154"/>
      <c r="J22" s="154"/>
      <c r="K22" s="154"/>
      <c r="L22" s="154"/>
      <c r="M22" s="154"/>
      <c r="N22" s="154"/>
      <c r="O22" s="234"/>
      <c r="P22" s="13">
        <v>1</v>
      </c>
      <c r="Q22" s="13">
        <v>-30000</v>
      </c>
      <c r="R22" s="13">
        <v>-25000</v>
      </c>
      <c r="S22" s="14">
        <v>-15000</v>
      </c>
      <c r="T22" s="14"/>
      <c r="U22" s="233"/>
      <c r="V22" s="38" t="s">
        <v>78</v>
      </c>
      <c r="W22" s="49"/>
      <c r="X22" s="50"/>
      <c r="Y22" s="51">
        <f t="shared" si="1"/>
        <v>0</v>
      </c>
      <c r="Z22" s="15"/>
      <c r="AA22" s="179"/>
    </row>
    <row r="23" spans="1:27" ht="19.5" customHeight="1" thickBot="1" thickTop="1">
      <c r="A23" s="179"/>
      <c r="B23" s="110"/>
      <c r="C23" s="112"/>
      <c r="D23" s="112"/>
      <c r="E23" s="74" t="s">
        <v>0</v>
      </c>
      <c r="F23" s="103" t="s">
        <v>13</v>
      </c>
      <c r="H23" s="199" t="s">
        <v>342</v>
      </c>
      <c r="I23" s="70" t="s">
        <v>343</v>
      </c>
      <c r="J23" s="143" t="s">
        <v>242</v>
      </c>
      <c r="K23" s="114" t="s">
        <v>163</v>
      </c>
      <c r="L23" s="114" t="s">
        <v>164</v>
      </c>
      <c r="M23" s="114" t="s">
        <v>165</v>
      </c>
      <c r="N23" s="114" t="s">
        <v>166</v>
      </c>
      <c r="O23" s="234"/>
      <c r="P23" s="13">
        <v>1</v>
      </c>
      <c r="Q23" s="13">
        <v>-10000</v>
      </c>
      <c r="R23" s="13">
        <v>-5000</v>
      </c>
      <c r="S23" s="13">
        <v>-5000</v>
      </c>
      <c r="T23" s="13"/>
      <c r="U23" s="233"/>
      <c r="V23" s="77" t="s">
        <v>79</v>
      </c>
      <c r="W23" s="3"/>
      <c r="X23" s="2"/>
      <c r="Y23" s="8">
        <f>SUM(Y17:Y22)</f>
        <v>0</v>
      </c>
      <c r="Z23" s="15"/>
      <c r="AA23" s="179"/>
    </row>
    <row r="24" spans="1:27" ht="16.5" customHeight="1" thickBot="1" thickTop="1">
      <c r="A24" s="179"/>
      <c r="B24" s="110"/>
      <c r="C24" s="112"/>
      <c r="D24" s="198" t="s">
        <v>14</v>
      </c>
      <c r="E24" s="74" t="s">
        <v>0</v>
      </c>
      <c r="F24" s="103" t="s">
        <v>35</v>
      </c>
      <c r="H24" s="94" t="s">
        <v>178</v>
      </c>
      <c r="I24" s="78" t="s">
        <v>344</v>
      </c>
      <c r="J24" s="31" t="s">
        <v>244</v>
      </c>
      <c r="K24" s="35">
        <f aca="true" t="shared" si="3" ref="K24:N25">SUM(K19+P18)</f>
        <v>375000</v>
      </c>
      <c r="L24" s="35">
        <f t="shared" si="3"/>
        <v>360000</v>
      </c>
      <c r="M24" s="35">
        <f t="shared" si="3"/>
        <v>350000</v>
      </c>
      <c r="N24" s="35">
        <f t="shared" si="3"/>
        <v>340000</v>
      </c>
      <c r="O24" s="234"/>
      <c r="P24" s="13">
        <v>1</v>
      </c>
      <c r="Q24" s="13">
        <v>-35000</v>
      </c>
      <c r="R24" s="14">
        <v>-20000</v>
      </c>
      <c r="S24" s="14">
        <v>-15000</v>
      </c>
      <c r="T24" s="14"/>
      <c r="U24" s="233"/>
      <c r="V24" s="41" t="s">
        <v>80</v>
      </c>
      <c r="W24" s="40"/>
      <c r="X24" s="40"/>
      <c r="Y24" s="40"/>
      <c r="Z24" s="15"/>
      <c r="AA24" s="179"/>
    </row>
    <row r="25" spans="1:27" ht="16.5" customHeight="1" thickTop="1">
      <c r="A25" s="179"/>
      <c r="B25" s="110"/>
      <c r="C25" s="112"/>
      <c r="D25" s="112"/>
      <c r="E25" s="74" t="s">
        <v>0</v>
      </c>
      <c r="F25" s="103" t="s">
        <v>116</v>
      </c>
      <c r="H25" s="200" t="s">
        <v>345</v>
      </c>
      <c r="I25" s="79" t="s">
        <v>393</v>
      </c>
      <c r="J25" s="115" t="s">
        <v>234</v>
      </c>
      <c r="K25" s="35">
        <f>SUM(K20+P19)</f>
        <v>500000</v>
      </c>
      <c r="L25" s="35">
        <f t="shared" si="3"/>
        <v>460000</v>
      </c>
      <c r="M25" s="35">
        <f t="shared" si="3"/>
        <v>415000</v>
      </c>
      <c r="N25" s="35">
        <f t="shared" si="3"/>
        <v>400000</v>
      </c>
      <c r="O25" s="12"/>
      <c r="P25" s="13">
        <v>1</v>
      </c>
      <c r="Q25" s="13">
        <v>-15000</v>
      </c>
      <c r="R25" s="13">
        <v>-10000</v>
      </c>
      <c r="S25" s="13">
        <v>-10000</v>
      </c>
      <c r="T25" s="13"/>
      <c r="U25" s="233"/>
      <c r="V25" s="140" t="s">
        <v>139</v>
      </c>
      <c r="W25" s="60"/>
      <c r="X25" s="61">
        <v>-150000</v>
      </c>
      <c r="Y25" s="62">
        <f>SUM(W25*X25)</f>
        <v>0</v>
      </c>
      <c r="Z25" s="15"/>
      <c r="AA25" s="179"/>
    </row>
    <row r="26" spans="1:27" ht="16.5" customHeight="1">
      <c r="A26" s="179"/>
      <c r="B26" s="110"/>
      <c r="C26" s="112"/>
      <c r="D26" s="82" t="s">
        <v>346</v>
      </c>
      <c r="E26" s="25" t="s">
        <v>0</v>
      </c>
      <c r="F26" s="17" t="s">
        <v>347</v>
      </c>
      <c r="H26" s="329" t="s">
        <v>183</v>
      </c>
      <c r="I26" s="329"/>
      <c r="J26" s="329"/>
      <c r="K26" s="329"/>
      <c r="L26" s="329"/>
      <c r="M26" s="329"/>
      <c r="N26" s="329"/>
      <c r="O26" s="234"/>
      <c r="P26" s="13">
        <v>1</v>
      </c>
      <c r="Q26" s="13">
        <v>-55000</v>
      </c>
      <c r="R26" s="13">
        <v>-25000</v>
      </c>
      <c r="S26" s="13">
        <v>-15000</v>
      </c>
      <c r="T26" s="13"/>
      <c r="U26" s="233"/>
      <c r="V26" s="167"/>
      <c r="W26" s="168"/>
      <c r="X26" s="169"/>
      <c r="Y26" s="170">
        <f aca="true" t="shared" si="4" ref="Y26:Y39">SUM(W26*X26)</f>
        <v>0</v>
      </c>
      <c r="Z26" s="15"/>
      <c r="AA26" s="179"/>
    </row>
    <row r="27" spans="1:27" ht="16.5" customHeight="1">
      <c r="A27" s="179"/>
      <c r="B27" s="110"/>
      <c r="C27" s="112"/>
      <c r="D27" s="198" t="s">
        <v>349</v>
      </c>
      <c r="E27" s="74" t="s">
        <v>0</v>
      </c>
      <c r="F27" s="103" t="s">
        <v>350</v>
      </c>
      <c r="H27" s="330" t="s">
        <v>241</v>
      </c>
      <c r="I27" s="331"/>
      <c r="J27" s="331"/>
      <c r="K27" s="331"/>
      <c r="L27" s="331"/>
      <c r="M27" s="331"/>
      <c r="N27" s="332"/>
      <c r="O27" s="234"/>
      <c r="P27" s="13"/>
      <c r="Q27" s="13"/>
      <c r="R27" s="13"/>
      <c r="S27" s="13"/>
      <c r="T27" s="234"/>
      <c r="U27" s="233"/>
      <c r="V27" s="171" t="s">
        <v>293</v>
      </c>
      <c r="W27" s="52"/>
      <c r="X27" s="53"/>
      <c r="Y27" s="170">
        <f t="shared" si="4"/>
        <v>0</v>
      </c>
      <c r="Z27" s="15"/>
      <c r="AA27" s="179"/>
    </row>
    <row r="28" spans="1:27" ht="16.5" customHeight="1">
      <c r="A28" s="179"/>
      <c r="B28" s="110"/>
      <c r="C28" s="112"/>
      <c r="D28" s="198" t="s">
        <v>28</v>
      </c>
      <c r="E28" s="132">
        <v>0.4583333333333333</v>
      </c>
      <c r="F28" s="103" t="s">
        <v>352</v>
      </c>
      <c r="H28" s="333" t="s">
        <v>240</v>
      </c>
      <c r="I28" s="334"/>
      <c r="J28" s="334"/>
      <c r="K28" s="334"/>
      <c r="L28" s="334"/>
      <c r="M28" s="334"/>
      <c r="N28" s="335"/>
      <c r="O28" s="234"/>
      <c r="P28" s="234"/>
      <c r="Q28" s="234"/>
      <c r="R28" s="234"/>
      <c r="S28" s="234"/>
      <c r="T28" s="234"/>
      <c r="U28" s="233"/>
      <c r="V28" s="146" t="s">
        <v>299</v>
      </c>
      <c r="W28" s="52"/>
      <c r="X28" s="53">
        <v>12000</v>
      </c>
      <c r="Y28" s="170">
        <f t="shared" si="4"/>
        <v>0</v>
      </c>
      <c r="Z28" s="15"/>
      <c r="AA28" s="179"/>
    </row>
    <row r="29" spans="1:27" ht="16.5" customHeight="1">
      <c r="A29" s="179"/>
      <c r="B29" s="110"/>
      <c r="C29" s="112"/>
      <c r="D29" s="112"/>
      <c r="E29" s="134" t="s">
        <v>1</v>
      </c>
      <c r="F29" s="101" t="s">
        <v>355</v>
      </c>
      <c r="H29" s="336" t="s">
        <v>81</v>
      </c>
      <c r="I29" s="336"/>
      <c r="J29" s="336"/>
      <c r="K29" s="336"/>
      <c r="L29" s="336"/>
      <c r="M29" s="336"/>
      <c r="N29" s="336"/>
      <c r="O29" s="234"/>
      <c r="P29" s="234"/>
      <c r="Q29" s="234"/>
      <c r="R29" s="234"/>
      <c r="S29" s="234"/>
      <c r="T29" s="234"/>
      <c r="U29" s="233"/>
      <c r="V29" s="145" t="s">
        <v>294</v>
      </c>
      <c r="W29" s="52"/>
      <c r="X29" s="53"/>
      <c r="Y29" s="170">
        <f t="shared" si="4"/>
        <v>0</v>
      </c>
      <c r="Z29" s="15"/>
      <c r="AA29" s="179"/>
    </row>
    <row r="30" spans="1:27" ht="16.5" customHeight="1">
      <c r="A30" s="179"/>
      <c r="B30" s="110"/>
      <c r="C30" s="112"/>
      <c r="D30" s="208" t="s">
        <v>29</v>
      </c>
      <c r="E30" s="74" t="s">
        <v>0</v>
      </c>
      <c r="F30" s="17" t="s">
        <v>359</v>
      </c>
      <c r="H30" s="337" t="s">
        <v>82</v>
      </c>
      <c r="I30" s="337"/>
      <c r="J30" s="337"/>
      <c r="K30" s="337"/>
      <c r="L30" s="337"/>
      <c r="M30" s="337"/>
      <c r="N30" s="337"/>
      <c r="O30" s="234"/>
      <c r="P30" s="239"/>
      <c r="Q30" s="239"/>
      <c r="R30" s="239"/>
      <c r="S30" s="239"/>
      <c r="T30" s="239"/>
      <c r="U30" s="233"/>
      <c r="V30" s="63" t="s">
        <v>295</v>
      </c>
      <c r="W30" s="52"/>
      <c r="X30" s="53"/>
      <c r="Y30" s="170">
        <f t="shared" si="4"/>
        <v>0</v>
      </c>
      <c r="Z30" s="15"/>
      <c r="AA30" s="179"/>
    </row>
    <row r="31" spans="1:27" ht="16.5" customHeight="1">
      <c r="A31" s="179"/>
      <c r="B31" s="110"/>
      <c r="C31" s="112"/>
      <c r="D31" s="213" t="s">
        <v>16</v>
      </c>
      <c r="E31" s="214" t="s">
        <v>17</v>
      </c>
      <c r="F31" s="103" t="s">
        <v>361</v>
      </c>
      <c r="H31" s="338" t="s">
        <v>106</v>
      </c>
      <c r="I31" s="339"/>
      <c r="J31" s="339"/>
      <c r="K31" s="339"/>
      <c r="L31" s="339"/>
      <c r="M31" s="339"/>
      <c r="N31" s="340"/>
      <c r="O31" s="234"/>
      <c r="P31" s="234"/>
      <c r="Q31" s="234"/>
      <c r="R31" s="234"/>
      <c r="S31" s="234"/>
      <c r="T31" s="234"/>
      <c r="U31" s="233"/>
      <c r="V31" s="42"/>
      <c r="W31" s="52"/>
      <c r="X31" s="53"/>
      <c r="Y31" s="170">
        <f t="shared" si="4"/>
        <v>0</v>
      </c>
      <c r="Z31" s="15"/>
      <c r="AA31" s="179"/>
    </row>
    <row r="32" spans="1:27" ht="16.5" customHeight="1">
      <c r="A32" s="179"/>
      <c r="B32" s="110"/>
      <c r="C32" s="112"/>
      <c r="D32" s="213" t="s">
        <v>18</v>
      </c>
      <c r="E32" s="214" t="s">
        <v>19</v>
      </c>
      <c r="F32" s="101" t="s">
        <v>362</v>
      </c>
      <c r="H32" s="341" t="s">
        <v>83</v>
      </c>
      <c r="I32" s="342"/>
      <c r="J32" s="342"/>
      <c r="K32" s="342"/>
      <c r="L32" s="342"/>
      <c r="M32" s="342"/>
      <c r="N32" s="343"/>
      <c r="O32" s="234"/>
      <c r="P32" s="234"/>
      <c r="Q32" s="234"/>
      <c r="R32" s="234"/>
      <c r="S32" s="234"/>
      <c r="T32" s="234"/>
      <c r="U32" s="233"/>
      <c r="V32" s="42" t="s">
        <v>296</v>
      </c>
      <c r="W32" s="52"/>
      <c r="X32" s="53"/>
      <c r="Y32" s="170">
        <f t="shared" si="4"/>
        <v>0</v>
      </c>
      <c r="Z32" s="15"/>
      <c r="AA32" s="179"/>
    </row>
    <row r="33" spans="1:27" ht="16.5" customHeight="1" thickBot="1">
      <c r="A33" s="179"/>
      <c r="B33" s="110"/>
      <c r="C33" s="112"/>
      <c r="D33" s="213" t="s">
        <v>20</v>
      </c>
      <c r="E33" s="214" t="s">
        <v>21</v>
      </c>
      <c r="F33" s="101" t="s">
        <v>365</v>
      </c>
      <c r="H33" s="59"/>
      <c r="I33" s="59"/>
      <c r="J33" s="235"/>
      <c r="K33" s="235"/>
      <c r="L33" s="235"/>
      <c r="M33" s="235"/>
      <c r="N33" s="235"/>
      <c r="O33" s="234"/>
      <c r="P33" s="234"/>
      <c r="Q33" s="234"/>
      <c r="R33" s="234"/>
      <c r="S33" s="234"/>
      <c r="T33" s="234"/>
      <c r="U33" s="233"/>
      <c r="V33" s="157" t="s">
        <v>297</v>
      </c>
      <c r="W33" s="168"/>
      <c r="X33" s="169">
        <v>10000</v>
      </c>
      <c r="Y33" s="170">
        <f t="shared" si="4"/>
        <v>0</v>
      </c>
      <c r="Z33" s="15"/>
      <c r="AA33" s="179"/>
    </row>
    <row r="34" spans="1:27" ht="16.5" customHeight="1" thickTop="1">
      <c r="A34" s="179"/>
      <c r="B34" s="110"/>
      <c r="C34" s="112"/>
      <c r="D34" s="213" t="s">
        <v>15</v>
      </c>
      <c r="E34" s="214" t="s">
        <v>22</v>
      </c>
      <c r="F34" s="100" t="s">
        <v>250</v>
      </c>
      <c r="H34" s="344" t="s">
        <v>193</v>
      </c>
      <c r="I34" s="345"/>
      <c r="J34" s="346" t="s">
        <v>194</v>
      </c>
      <c r="K34" s="347"/>
      <c r="L34" s="347"/>
      <c r="M34" s="347"/>
      <c r="N34" s="348"/>
      <c r="O34" s="234"/>
      <c r="P34" s="234"/>
      <c r="Q34" s="234"/>
      <c r="R34" s="234"/>
      <c r="S34" s="234"/>
      <c r="T34" s="234"/>
      <c r="U34" s="233"/>
      <c r="V34" s="172"/>
      <c r="W34" s="52"/>
      <c r="X34" s="53"/>
      <c r="Y34" s="170">
        <f t="shared" si="4"/>
        <v>0</v>
      </c>
      <c r="Z34" s="15"/>
      <c r="AA34" s="179"/>
    </row>
    <row r="35" spans="1:27" ht="16.5" customHeight="1">
      <c r="A35" s="179"/>
      <c r="B35" s="110"/>
      <c r="C35" s="112"/>
      <c r="D35" s="198" t="s">
        <v>125</v>
      </c>
      <c r="E35" s="74" t="s">
        <v>0</v>
      </c>
      <c r="F35" s="103" t="s">
        <v>126</v>
      </c>
      <c r="H35" s="269" t="s">
        <v>195</v>
      </c>
      <c r="I35" s="270"/>
      <c r="J35" s="271" t="s">
        <v>196</v>
      </c>
      <c r="K35" s="272"/>
      <c r="L35" s="272"/>
      <c r="M35" s="272"/>
      <c r="N35" s="273"/>
      <c r="O35" s="234"/>
      <c r="P35" s="234"/>
      <c r="Q35" s="234"/>
      <c r="R35" s="234"/>
      <c r="S35" s="234"/>
      <c r="T35" s="234"/>
      <c r="U35" s="233"/>
      <c r="V35" s="221" t="s">
        <v>370</v>
      </c>
      <c r="W35" s="52"/>
      <c r="X35" s="53">
        <v>5000</v>
      </c>
      <c r="Y35" s="170">
        <f t="shared" si="4"/>
        <v>0</v>
      </c>
      <c r="Z35" s="15"/>
      <c r="AA35" s="179"/>
    </row>
    <row r="36" spans="1:27" ht="16.5" customHeight="1">
      <c r="A36" s="179"/>
      <c r="B36" s="110"/>
      <c r="C36" s="112"/>
      <c r="D36" s="222" t="s">
        <v>302</v>
      </c>
      <c r="E36" s="74" t="s">
        <v>0</v>
      </c>
      <c r="F36" s="102" t="s">
        <v>303</v>
      </c>
      <c r="H36" s="269" t="s">
        <v>197</v>
      </c>
      <c r="I36" s="270"/>
      <c r="J36" s="349" t="s">
        <v>198</v>
      </c>
      <c r="K36" s="350"/>
      <c r="L36" s="350"/>
      <c r="M36" s="350"/>
      <c r="N36" s="351"/>
      <c r="O36" s="234"/>
      <c r="P36" s="234"/>
      <c r="Q36" s="234"/>
      <c r="R36" s="234"/>
      <c r="S36" s="234"/>
      <c r="T36" s="234"/>
      <c r="U36" s="233"/>
      <c r="V36" s="172"/>
      <c r="W36" s="52"/>
      <c r="X36" s="53"/>
      <c r="Y36" s="170">
        <f t="shared" si="4"/>
        <v>0</v>
      </c>
      <c r="Z36" s="15"/>
      <c r="AA36" s="179"/>
    </row>
    <row r="37" spans="1:27" ht="16.5" customHeight="1">
      <c r="A37" s="179"/>
      <c r="B37" s="110"/>
      <c r="C37" s="112"/>
      <c r="D37" s="198" t="s">
        <v>30</v>
      </c>
      <c r="E37" s="74" t="s">
        <v>0</v>
      </c>
      <c r="F37" s="103" t="s">
        <v>391</v>
      </c>
      <c r="H37" s="269" t="s">
        <v>200</v>
      </c>
      <c r="I37" s="270"/>
      <c r="J37" s="354" t="s">
        <v>261</v>
      </c>
      <c r="K37" s="355"/>
      <c r="L37" s="355"/>
      <c r="M37" s="355"/>
      <c r="N37" s="356"/>
      <c r="O37" s="234"/>
      <c r="P37" s="234"/>
      <c r="Q37" s="234"/>
      <c r="R37" s="234"/>
      <c r="S37" s="234"/>
      <c r="T37" s="234"/>
      <c r="U37" s="233"/>
      <c r="V37" s="172"/>
      <c r="W37" s="52"/>
      <c r="X37" s="53"/>
      <c r="Y37" s="170">
        <f t="shared" si="4"/>
        <v>0</v>
      </c>
      <c r="Z37" s="15"/>
      <c r="AA37" s="179"/>
    </row>
    <row r="38" spans="1:27" ht="21" customHeight="1">
      <c r="A38" s="179"/>
      <c r="B38" s="121"/>
      <c r="C38" s="121"/>
      <c r="D38" s="123" t="s">
        <v>374</v>
      </c>
      <c r="E38" s="196">
        <v>0.6875</v>
      </c>
      <c r="F38" s="104" t="s">
        <v>330</v>
      </c>
      <c r="H38" s="357" t="s">
        <v>202</v>
      </c>
      <c r="I38" s="358"/>
      <c r="J38" s="271" t="s">
        <v>263</v>
      </c>
      <c r="K38" s="272"/>
      <c r="L38" s="272"/>
      <c r="M38" s="272"/>
      <c r="N38" s="273"/>
      <c r="O38" s="234"/>
      <c r="P38" s="234"/>
      <c r="Q38" s="234"/>
      <c r="R38" s="234"/>
      <c r="S38" s="234"/>
      <c r="T38" s="234"/>
      <c r="U38" s="233"/>
      <c r="V38" s="172"/>
      <c r="W38" s="52"/>
      <c r="X38" s="53"/>
      <c r="Y38" s="170">
        <f t="shared" si="4"/>
        <v>0</v>
      </c>
      <c r="Z38" s="15"/>
      <c r="AA38" s="179"/>
    </row>
    <row r="39" spans="1:27" ht="16.5" customHeight="1" thickBot="1">
      <c r="A39" s="179"/>
      <c r="B39" s="121"/>
      <c r="C39" s="121"/>
      <c r="D39" s="123"/>
      <c r="E39" s="224" t="s">
        <v>60</v>
      </c>
      <c r="F39" s="104" t="s">
        <v>376</v>
      </c>
      <c r="H39" s="361"/>
      <c r="I39" s="362"/>
      <c r="J39" s="271" t="s">
        <v>264</v>
      </c>
      <c r="K39" s="272"/>
      <c r="L39" s="272"/>
      <c r="M39" s="272"/>
      <c r="N39" s="273"/>
      <c r="O39" s="234"/>
      <c r="P39" s="234"/>
      <c r="Q39" s="234"/>
      <c r="R39" s="234"/>
      <c r="S39" s="234"/>
      <c r="T39" s="234"/>
      <c r="U39" s="233"/>
      <c r="V39" s="174"/>
      <c r="W39" s="175"/>
      <c r="X39" s="176"/>
      <c r="Y39" s="177">
        <f t="shared" si="4"/>
        <v>0</v>
      </c>
      <c r="Z39" s="15"/>
      <c r="AA39" s="179"/>
    </row>
    <row r="40" spans="1:27" ht="16.5" customHeight="1" thickBot="1" thickTop="1">
      <c r="A40" s="179"/>
      <c r="B40" s="65"/>
      <c r="C40" s="65"/>
      <c r="D40" s="66" t="s">
        <v>378</v>
      </c>
      <c r="E40" s="29" t="s">
        <v>60</v>
      </c>
      <c r="F40" s="104" t="s">
        <v>99</v>
      </c>
      <c r="H40" s="259" t="s">
        <v>265</v>
      </c>
      <c r="I40" s="260"/>
      <c r="J40" s="271" t="s">
        <v>266</v>
      </c>
      <c r="K40" s="272"/>
      <c r="L40" s="272"/>
      <c r="M40" s="272"/>
      <c r="N40" s="273"/>
      <c r="O40" s="234"/>
      <c r="P40" s="234"/>
      <c r="Q40" s="234"/>
      <c r="R40" s="234"/>
      <c r="S40" s="234"/>
      <c r="T40" s="234"/>
      <c r="U40" s="281"/>
      <c r="V40" s="281"/>
      <c r="W40" s="281"/>
      <c r="X40" s="281"/>
      <c r="Y40" s="281"/>
      <c r="Z40" s="281"/>
      <c r="AA40" s="179"/>
    </row>
    <row r="41" spans="1:27" ht="21" customHeight="1" thickBot="1" thickTop="1">
      <c r="A41" s="179"/>
      <c r="B41" s="65"/>
      <c r="C41" s="65"/>
      <c r="D41" s="122" t="s">
        <v>54</v>
      </c>
      <c r="E41" s="22">
        <v>0.7291666666666666</v>
      </c>
      <c r="F41" s="126" t="s">
        <v>408</v>
      </c>
      <c r="H41" s="269" t="s">
        <v>409</v>
      </c>
      <c r="I41" s="270"/>
      <c r="J41" s="271" t="s">
        <v>267</v>
      </c>
      <c r="K41" s="272"/>
      <c r="L41" s="272"/>
      <c r="M41" s="272"/>
      <c r="N41" s="273"/>
      <c r="O41" s="234"/>
      <c r="P41" s="234"/>
      <c r="Q41" s="234"/>
      <c r="R41" s="234"/>
      <c r="S41" s="234"/>
      <c r="T41" s="234"/>
      <c r="U41" s="233"/>
      <c r="V41" s="44" t="s">
        <v>84</v>
      </c>
      <c r="W41" s="352" t="s">
        <v>281</v>
      </c>
      <c r="X41" s="353"/>
      <c r="Y41" s="353"/>
      <c r="Z41" s="15"/>
      <c r="AA41" s="179"/>
    </row>
    <row r="42" spans="1:27" ht="16.5" customHeight="1" thickBot="1" thickTop="1">
      <c r="A42" s="179"/>
      <c r="B42" s="65"/>
      <c r="C42" s="65"/>
      <c r="D42" s="122"/>
      <c r="E42" s="22">
        <v>0.8263888888888888</v>
      </c>
      <c r="F42" s="126" t="s">
        <v>100</v>
      </c>
      <c r="H42" s="261"/>
      <c r="I42" s="262"/>
      <c r="J42" s="263" t="s">
        <v>268</v>
      </c>
      <c r="K42" s="264"/>
      <c r="L42" s="264"/>
      <c r="M42" s="264"/>
      <c r="N42" s="265"/>
      <c r="O42" s="234"/>
      <c r="P42" s="234"/>
      <c r="Q42" s="234"/>
      <c r="R42" s="234"/>
      <c r="S42" s="234"/>
      <c r="T42" s="234"/>
      <c r="U42" s="364"/>
      <c r="V42" s="364"/>
      <c r="W42" s="364"/>
      <c r="X42" s="364"/>
      <c r="Y42" s="364"/>
      <c r="Z42" s="364"/>
      <c r="AA42" s="179"/>
    </row>
    <row r="43" spans="1:27" ht="17.25" customHeight="1" thickBot="1" thickTop="1">
      <c r="A43" s="179"/>
      <c r="B43" s="65"/>
      <c r="C43" s="65"/>
      <c r="D43" s="66" t="s">
        <v>101</v>
      </c>
      <c r="E43" s="29" t="s">
        <v>60</v>
      </c>
      <c r="F43" s="127" t="s">
        <v>102</v>
      </c>
      <c r="H43" s="369" t="s">
        <v>269</v>
      </c>
      <c r="I43" s="370"/>
      <c r="J43" s="370"/>
      <c r="K43" s="370"/>
      <c r="L43" s="370"/>
      <c r="M43" s="370"/>
      <c r="N43" s="370"/>
      <c r="O43" s="234"/>
      <c r="P43" s="234"/>
      <c r="Q43" s="234"/>
      <c r="R43" s="234"/>
      <c r="S43" s="234"/>
      <c r="T43" s="234"/>
      <c r="U43" s="233"/>
      <c r="V43" s="45" t="s">
        <v>85</v>
      </c>
      <c r="W43" s="359">
        <f>SUM(Y23+Y25+Y26+Y27+Y28+Y29+Y30+Y31+Y32+Y33+Y34+Y35+Y36+Y37+Y38+Y39)</f>
        <v>0</v>
      </c>
      <c r="X43" s="360"/>
      <c r="Y43" s="360"/>
      <c r="Z43" s="15"/>
      <c r="AA43" s="179"/>
    </row>
    <row r="44" spans="1:27" ht="16.5" customHeight="1" thickBot="1" thickTop="1">
      <c r="A44" s="179"/>
      <c r="B44" s="384" t="s">
        <v>382</v>
      </c>
      <c r="C44" s="385"/>
      <c r="D44" s="385"/>
      <c r="E44" s="385"/>
      <c r="F44" s="386"/>
      <c r="H44" s="373"/>
      <c r="I44" s="373"/>
      <c r="J44" s="373"/>
      <c r="K44" s="373"/>
      <c r="L44" s="373"/>
      <c r="M44" s="373"/>
      <c r="N44" s="373"/>
      <c r="O44" s="234"/>
      <c r="P44" s="234"/>
      <c r="Q44" s="234"/>
      <c r="R44" s="234"/>
      <c r="S44" s="234"/>
      <c r="T44" s="234"/>
      <c r="U44" s="234"/>
      <c r="V44" s="363" t="s">
        <v>86</v>
      </c>
      <c r="W44" s="363"/>
      <c r="X44" s="363"/>
      <c r="Y44" s="363"/>
      <c r="Z44" s="234"/>
      <c r="AA44" s="179"/>
    </row>
    <row r="45" spans="1:27" ht="16.5" customHeight="1" thickTop="1">
      <c r="A45" s="179"/>
      <c r="B45" s="387" t="s">
        <v>212</v>
      </c>
      <c r="C45" s="387"/>
      <c r="D45" s="387"/>
      <c r="E45" s="387"/>
      <c r="F45" s="387"/>
      <c r="H45" s="380" t="s">
        <v>270</v>
      </c>
      <c r="I45" s="381"/>
      <c r="J45" s="381"/>
      <c r="K45" s="381"/>
      <c r="L45" s="381"/>
      <c r="M45" s="381"/>
      <c r="N45" s="382"/>
      <c r="O45" s="234"/>
      <c r="P45" s="234"/>
      <c r="Q45" s="234"/>
      <c r="R45" s="234"/>
      <c r="S45" s="234"/>
      <c r="T45" s="234"/>
      <c r="U45" s="234"/>
      <c r="V45" s="374" t="s">
        <v>87</v>
      </c>
      <c r="W45" s="375"/>
      <c r="X45" s="375"/>
      <c r="Y45" s="375"/>
      <c r="Z45" s="15"/>
      <c r="AA45" s="179"/>
    </row>
    <row r="46" spans="1:27" ht="16.5" customHeight="1">
      <c r="A46" s="179"/>
      <c r="B46" s="383" t="s">
        <v>215</v>
      </c>
      <c r="C46" s="383"/>
      <c r="D46" s="383"/>
      <c r="E46" s="383"/>
      <c r="F46" s="383"/>
      <c r="H46" s="266" t="s">
        <v>216</v>
      </c>
      <c r="I46" s="267"/>
      <c r="J46" s="267"/>
      <c r="K46" s="267"/>
      <c r="L46" s="267"/>
      <c r="M46" s="267"/>
      <c r="N46" s="268"/>
      <c r="O46" s="234"/>
      <c r="P46" s="234"/>
      <c r="Q46" s="234"/>
      <c r="R46" s="234"/>
      <c r="S46" s="234"/>
      <c r="T46" s="234"/>
      <c r="U46" s="234"/>
      <c r="V46" s="376" t="s">
        <v>88</v>
      </c>
      <c r="W46" s="377"/>
      <c r="X46" s="377"/>
      <c r="Y46" s="377"/>
      <c r="Z46" s="15"/>
      <c r="AA46" s="179"/>
    </row>
    <row r="47" spans="1:27" ht="16.5" customHeight="1">
      <c r="A47" s="179"/>
      <c r="B47" s="383" t="s">
        <v>217</v>
      </c>
      <c r="C47" s="383"/>
      <c r="D47" s="383"/>
      <c r="E47" s="383"/>
      <c r="F47" s="383"/>
      <c r="H47" s="275" t="s">
        <v>272</v>
      </c>
      <c r="I47" s="276"/>
      <c r="J47" s="276"/>
      <c r="K47" s="276"/>
      <c r="L47" s="276"/>
      <c r="M47" s="276"/>
      <c r="N47" s="277"/>
      <c r="O47" s="234"/>
      <c r="P47" s="234"/>
      <c r="Q47" s="234"/>
      <c r="R47" s="234"/>
      <c r="S47" s="234"/>
      <c r="T47" s="234"/>
      <c r="U47" s="234"/>
      <c r="V47" s="367" t="s">
        <v>89</v>
      </c>
      <c r="W47" s="368"/>
      <c r="X47" s="368"/>
      <c r="Y47" s="368"/>
      <c r="Z47" s="15"/>
      <c r="AA47" s="179"/>
    </row>
    <row r="48" spans="1:27" ht="16.5" customHeight="1">
      <c r="A48" s="179"/>
      <c r="H48" s="278" t="s">
        <v>273</v>
      </c>
      <c r="I48" s="279"/>
      <c r="J48" s="279"/>
      <c r="K48" s="279"/>
      <c r="L48" s="279"/>
      <c r="M48" s="279"/>
      <c r="N48" s="280"/>
      <c r="O48" s="234"/>
      <c r="P48" s="234"/>
      <c r="Q48" s="234"/>
      <c r="R48" s="234"/>
      <c r="S48" s="234"/>
      <c r="T48" s="234"/>
      <c r="U48" s="234"/>
      <c r="V48" s="371" t="s">
        <v>91</v>
      </c>
      <c r="W48" s="372"/>
      <c r="X48" s="372"/>
      <c r="Y48" s="372"/>
      <c r="Z48" s="15"/>
      <c r="AA48" s="179"/>
    </row>
    <row r="49" spans="1:27" ht="16.5" customHeight="1">
      <c r="A49" s="179"/>
      <c r="H49" s="266" t="s">
        <v>274</v>
      </c>
      <c r="I49" s="267"/>
      <c r="J49" s="267"/>
      <c r="K49" s="267"/>
      <c r="L49" s="267"/>
      <c r="M49" s="267"/>
      <c r="N49" s="268"/>
      <c r="O49" s="239"/>
      <c r="P49" s="239"/>
      <c r="Q49" s="239"/>
      <c r="R49" s="239"/>
      <c r="S49" s="239"/>
      <c r="T49" s="239"/>
      <c r="U49" s="234"/>
      <c r="V49" s="365" t="s">
        <v>93</v>
      </c>
      <c r="W49" s="366"/>
      <c r="X49" s="366"/>
      <c r="Y49" s="366"/>
      <c r="Z49" s="15"/>
      <c r="AA49" s="179"/>
    </row>
    <row r="50" spans="1:26" ht="16.5" customHeight="1" thickBot="1">
      <c r="A50" s="179"/>
      <c r="H50" s="256" t="s">
        <v>220</v>
      </c>
      <c r="I50" s="257"/>
      <c r="J50" s="257"/>
      <c r="K50" s="257"/>
      <c r="L50" s="257"/>
      <c r="M50" s="257"/>
      <c r="N50" s="258"/>
      <c r="O50" s="239"/>
      <c r="P50" s="239"/>
      <c r="Q50" s="239"/>
      <c r="R50" s="239"/>
      <c r="S50" s="239"/>
      <c r="T50" s="239"/>
      <c r="U50" s="234"/>
      <c r="V50" s="365" t="s">
        <v>214</v>
      </c>
      <c r="W50" s="366"/>
      <c r="X50" s="366"/>
      <c r="Y50" s="366"/>
      <c r="Z50" s="15"/>
    </row>
    <row r="51" spans="1:26" ht="16.5" customHeight="1" thickTop="1">
      <c r="A51" s="17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4"/>
      <c r="V51" s="365" t="s">
        <v>94</v>
      </c>
      <c r="W51" s="366"/>
      <c r="X51" s="366"/>
      <c r="Y51" s="366"/>
      <c r="Z51" s="15"/>
    </row>
    <row r="52" spans="1:26" ht="16.5" customHeight="1">
      <c r="A52" s="17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4"/>
      <c r="V52" s="365" t="s">
        <v>96</v>
      </c>
      <c r="W52" s="366"/>
      <c r="X52" s="366"/>
      <c r="Y52" s="366"/>
      <c r="Z52" s="15"/>
    </row>
    <row r="53" spans="1:26" ht="16.5" customHeight="1" thickBot="1">
      <c r="A53" s="17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4"/>
      <c r="V53" s="378" t="s">
        <v>97</v>
      </c>
      <c r="W53" s="379"/>
      <c r="X53" s="379"/>
      <c r="Y53" s="379"/>
      <c r="Z53" s="15"/>
    </row>
    <row r="54" spans="1:26" ht="16.5" customHeight="1" thickTop="1">
      <c r="A54" s="179"/>
      <c r="H54" s="234"/>
      <c r="I54" s="234"/>
      <c r="J54" s="234"/>
      <c r="K54" s="234"/>
      <c r="L54" s="234"/>
      <c r="M54" s="234"/>
      <c r="N54" s="234"/>
      <c r="O54" s="234"/>
      <c r="P54" s="9"/>
      <c r="Q54" s="9"/>
      <c r="R54" s="9"/>
      <c r="S54" s="9"/>
      <c r="T54" s="234"/>
      <c r="U54" s="234"/>
      <c r="V54" s="234"/>
      <c r="W54" s="234"/>
      <c r="X54" s="234"/>
      <c r="Y54" s="234"/>
      <c r="Z54" s="234"/>
    </row>
    <row r="55" spans="1:26" ht="16.5" customHeight="1">
      <c r="A55" s="179"/>
      <c r="H55" s="234"/>
      <c r="I55" s="234"/>
      <c r="J55" s="234"/>
      <c r="K55" s="234"/>
      <c r="L55" s="234"/>
      <c r="M55" s="234"/>
      <c r="N55" s="234"/>
      <c r="O55" s="234"/>
      <c r="P55" s="9"/>
      <c r="Q55" s="9"/>
      <c r="R55" s="9"/>
      <c r="S55" s="9"/>
      <c r="T55" s="234"/>
      <c r="U55" s="234"/>
      <c r="V55" s="234"/>
      <c r="W55" s="234"/>
      <c r="X55" s="234"/>
      <c r="Y55" s="234"/>
      <c r="Z55" s="234"/>
    </row>
    <row r="56" spans="1:26" ht="16.5" customHeight="1">
      <c r="A56" s="179"/>
      <c r="H56" s="234"/>
      <c r="I56" s="234"/>
      <c r="J56" s="234"/>
      <c r="K56" s="234"/>
      <c r="L56" s="234"/>
      <c r="M56" s="234"/>
      <c r="N56" s="234"/>
      <c r="O56" s="234"/>
      <c r="P56" s="9"/>
      <c r="Q56" s="9"/>
      <c r="R56" s="9"/>
      <c r="S56" s="9"/>
      <c r="T56" s="234"/>
      <c r="U56" s="234"/>
      <c r="V56" s="234"/>
      <c r="W56" s="234"/>
      <c r="X56" s="234"/>
      <c r="Y56" s="234"/>
      <c r="Z56" s="234"/>
    </row>
    <row r="57" spans="1:26" ht="16.5" customHeight="1">
      <c r="A57" s="179"/>
      <c r="H57" s="234"/>
      <c r="I57" s="234"/>
      <c r="J57" s="234"/>
      <c r="K57" s="234"/>
      <c r="L57" s="234"/>
      <c r="M57" s="234"/>
      <c r="N57" s="234"/>
      <c r="O57" s="234"/>
      <c r="P57" s="9"/>
      <c r="Q57" s="9"/>
      <c r="R57" s="9"/>
      <c r="S57" s="9"/>
      <c r="T57" s="234"/>
      <c r="U57" s="234"/>
      <c r="V57" s="234"/>
      <c r="W57" s="234"/>
      <c r="X57" s="234"/>
      <c r="Y57" s="234"/>
      <c r="Z57" s="234"/>
    </row>
    <row r="58" spans="1:26" ht="16.5" customHeight="1">
      <c r="A58" s="179"/>
      <c r="H58" s="234"/>
      <c r="I58" s="234"/>
      <c r="J58" s="234"/>
      <c r="K58" s="234"/>
      <c r="L58" s="234"/>
      <c r="M58" s="234"/>
      <c r="N58" s="234"/>
      <c r="O58" s="234"/>
      <c r="P58" s="9"/>
      <c r="Q58" s="9"/>
      <c r="R58" s="9"/>
      <c r="S58" s="9"/>
      <c r="T58" s="234"/>
      <c r="U58" s="234"/>
      <c r="V58" s="234"/>
      <c r="W58" s="234"/>
      <c r="X58" s="234"/>
      <c r="Y58" s="234"/>
      <c r="Z58" s="234"/>
    </row>
    <row r="59" spans="8:26" ht="16.5" customHeight="1">
      <c r="H59" s="234"/>
      <c r="I59" s="234"/>
      <c r="J59" s="234"/>
      <c r="K59" s="234"/>
      <c r="L59" s="234"/>
      <c r="M59" s="234"/>
      <c r="N59" s="234"/>
      <c r="O59" s="234"/>
      <c r="P59" s="9"/>
      <c r="Q59" s="9"/>
      <c r="R59" s="9"/>
      <c r="S59" s="9"/>
      <c r="T59" s="234"/>
      <c r="U59" s="234"/>
      <c r="V59" s="234"/>
      <c r="W59" s="234"/>
      <c r="X59" s="234"/>
      <c r="Y59" s="234"/>
      <c r="Z59" s="234"/>
    </row>
    <row r="60" spans="8:26" ht="16.5" customHeight="1">
      <c r="H60" s="234"/>
      <c r="I60" s="234"/>
      <c r="J60" s="234"/>
      <c r="K60" s="234"/>
      <c r="L60" s="234"/>
      <c r="M60" s="234"/>
      <c r="N60" s="234"/>
      <c r="O60" s="234"/>
      <c r="P60" s="9"/>
      <c r="Q60" s="9"/>
      <c r="R60" s="9"/>
      <c r="S60" s="9"/>
      <c r="T60" s="234"/>
      <c r="U60" s="234"/>
      <c r="V60" s="234"/>
      <c r="W60" s="234"/>
      <c r="X60" s="234"/>
      <c r="Y60" s="234"/>
      <c r="Z60" s="234"/>
    </row>
    <row r="61" spans="8:26" ht="21.75" customHeight="1">
      <c r="H61" s="234"/>
      <c r="I61" s="234"/>
      <c r="J61" s="234"/>
      <c r="K61" s="234"/>
      <c r="L61" s="234"/>
      <c r="M61" s="234"/>
      <c r="N61" s="234"/>
      <c r="O61" s="234"/>
      <c r="P61" s="9"/>
      <c r="Q61" s="9"/>
      <c r="R61" s="9"/>
      <c r="S61" s="9"/>
      <c r="T61" s="234"/>
      <c r="U61" s="234"/>
      <c r="V61" s="234"/>
      <c r="W61" s="234"/>
      <c r="X61" s="234"/>
      <c r="Y61" s="234"/>
      <c r="Z61" s="234"/>
    </row>
    <row r="62" spans="8:26" ht="20.25" customHeight="1">
      <c r="H62" s="234"/>
      <c r="I62" s="234"/>
      <c r="J62" s="234"/>
      <c r="K62" s="234"/>
      <c r="L62" s="234"/>
      <c r="M62" s="234"/>
      <c r="N62" s="234"/>
      <c r="O62" s="234"/>
      <c r="P62" s="9"/>
      <c r="Q62" s="9"/>
      <c r="R62" s="9"/>
      <c r="S62" s="9"/>
      <c r="T62" s="234"/>
      <c r="U62" s="234"/>
      <c r="V62" s="234"/>
      <c r="W62" s="234"/>
      <c r="X62" s="234"/>
      <c r="Y62" s="234"/>
      <c r="Z62" s="234"/>
    </row>
    <row r="63" spans="8:26" ht="21" customHeight="1" thickBot="1">
      <c r="H63" s="234"/>
      <c r="I63" s="234"/>
      <c r="J63" s="234"/>
      <c r="K63" s="234"/>
      <c r="L63" s="234"/>
      <c r="M63" s="234"/>
      <c r="N63" s="234"/>
      <c r="O63" s="234"/>
      <c r="P63" s="9"/>
      <c r="Q63" s="9"/>
      <c r="R63" s="9"/>
      <c r="S63" s="9"/>
      <c r="T63" s="234"/>
      <c r="U63" s="234"/>
      <c r="V63" s="234"/>
      <c r="W63" s="234"/>
      <c r="X63" s="234"/>
      <c r="Y63" s="234"/>
      <c r="Z63" s="234"/>
    </row>
    <row r="64" spans="8:26" ht="16.5" customHeight="1" thickBot="1" thickTop="1">
      <c r="H64" s="274" t="s">
        <v>323</v>
      </c>
      <c r="I64" s="274"/>
      <c r="J64" s="274"/>
      <c r="K64" s="274"/>
      <c r="L64" s="274"/>
      <c r="M64" s="274"/>
      <c r="N64" s="274"/>
      <c r="O64" s="179"/>
      <c r="U64" s="283" t="s">
        <v>238</v>
      </c>
      <c r="V64" s="284"/>
      <c r="W64" s="284"/>
      <c r="X64" s="284"/>
      <c r="Y64" s="284"/>
      <c r="Z64" s="285"/>
    </row>
    <row r="65" spans="8:26" ht="16.5" customHeight="1" thickBot="1" thickTop="1">
      <c r="H65" s="294" t="s">
        <v>142</v>
      </c>
      <c r="I65" s="294"/>
      <c r="J65" s="294"/>
      <c r="K65" s="294"/>
      <c r="L65" s="294"/>
      <c r="M65" s="294"/>
      <c r="N65" s="294"/>
      <c r="O65" s="179"/>
      <c r="P65" s="179"/>
      <c r="Q65" s="179"/>
      <c r="R65" s="179"/>
      <c r="S65" s="179"/>
      <c r="T65" s="179"/>
      <c r="U65" s="295" t="s">
        <v>39</v>
      </c>
      <c r="V65" s="295"/>
      <c r="W65" s="295"/>
      <c r="X65" s="295"/>
      <c r="Y65" s="295"/>
      <c r="Z65" s="295"/>
    </row>
    <row r="66" spans="8:26" ht="16.5" customHeight="1" thickTop="1">
      <c r="H66" s="181" t="s">
        <v>41</v>
      </c>
      <c r="I66" s="395" t="s">
        <v>324</v>
      </c>
      <c r="J66" s="396"/>
      <c r="K66" s="396"/>
      <c r="L66" s="396"/>
      <c r="M66" s="396"/>
      <c r="N66" s="397"/>
      <c r="O66" s="179"/>
      <c r="P66" s="179"/>
      <c r="Q66" s="179"/>
      <c r="R66" s="179"/>
      <c r="S66" s="179"/>
      <c r="T66" s="179"/>
      <c r="U66" s="178"/>
      <c r="V66" s="36" t="s">
        <v>42</v>
      </c>
      <c r="W66" s="300" t="s">
        <v>144</v>
      </c>
      <c r="X66" s="301"/>
      <c r="Y66" s="301"/>
      <c r="Z66" s="15"/>
    </row>
    <row r="67" spans="8:26" ht="16.5" customHeight="1">
      <c r="H67" s="398" t="s">
        <v>48</v>
      </c>
      <c r="I67" s="304" t="s">
        <v>325</v>
      </c>
      <c r="J67" s="305"/>
      <c r="K67" s="305"/>
      <c r="L67" s="305"/>
      <c r="M67" s="305"/>
      <c r="N67" s="306"/>
      <c r="O67" s="179"/>
      <c r="P67" s="179"/>
      <c r="Q67" s="179"/>
      <c r="R67" s="11"/>
      <c r="S67" s="179"/>
      <c r="T67" s="179"/>
      <c r="U67" s="178"/>
      <c r="V67" s="37" t="s">
        <v>49</v>
      </c>
      <c r="W67" s="286" t="s">
        <v>146</v>
      </c>
      <c r="X67" s="287"/>
      <c r="Y67" s="287"/>
      <c r="Z67" s="15"/>
    </row>
    <row r="68" spans="8:26" ht="16.5">
      <c r="H68" s="399"/>
      <c r="I68" s="263" t="s">
        <v>392</v>
      </c>
      <c r="J68" s="264"/>
      <c r="K68" s="264"/>
      <c r="L68" s="264"/>
      <c r="M68" s="264"/>
      <c r="N68" s="265"/>
      <c r="O68" s="179"/>
      <c r="P68" s="179"/>
      <c r="Q68" s="179"/>
      <c r="R68" s="179"/>
      <c r="S68" s="179"/>
      <c r="T68" s="179"/>
      <c r="U68" s="178"/>
      <c r="V68" s="37" t="s">
        <v>53</v>
      </c>
      <c r="W68" s="286" t="s">
        <v>394</v>
      </c>
      <c r="X68" s="287"/>
      <c r="Y68" s="287"/>
      <c r="Z68" s="15"/>
    </row>
    <row r="69" spans="8:26" ht="16.5">
      <c r="H69" s="183" t="s">
        <v>55</v>
      </c>
      <c r="I69" s="288" t="s">
        <v>326</v>
      </c>
      <c r="J69" s="289"/>
      <c r="K69" s="289"/>
      <c r="L69" s="289"/>
      <c r="M69" s="289"/>
      <c r="N69" s="290"/>
      <c r="O69" s="179"/>
      <c r="P69" s="179"/>
      <c r="Q69" s="179"/>
      <c r="R69" s="179"/>
      <c r="S69" s="179"/>
      <c r="T69" s="179"/>
      <c r="U69" s="178"/>
      <c r="V69" s="37" t="s">
        <v>56</v>
      </c>
      <c r="W69" s="286" t="s">
        <v>327</v>
      </c>
      <c r="X69" s="287"/>
      <c r="Y69" s="287"/>
      <c r="Z69" s="15"/>
    </row>
    <row r="70" spans="8:26" ht="16.5">
      <c r="H70" s="307" t="s">
        <v>152</v>
      </c>
      <c r="I70" s="307"/>
      <c r="J70" s="307"/>
      <c r="K70" s="307"/>
      <c r="L70" s="307"/>
      <c r="M70" s="307"/>
      <c r="N70" s="307"/>
      <c r="O70" s="179"/>
      <c r="P70" s="179"/>
      <c r="Q70" s="179"/>
      <c r="R70" s="179"/>
      <c r="S70" s="179"/>
      <c r="T70" s="179"/>
      <c r="U70" s="178"/>
      <c r="V70" s="37" t="s">
        <v>59</v>
      </c>
      <c r="W70" s="308" t="s">
        <v>153</v>
      </c>
      <c r="X70" s="309"/>
      <c r="Y70" s="309"/>
      <c r="Z70" s="15"/>
    </row>
    <row r="71" spans="8:26" ht="16.5">
      <c r="H71" s="310" t="s">
        <v>328</v>
      </c>
      <c r="I71" s="310"/>
      <c r="J71" s="310"/>
      <c r="K71" s="310"/>
      <c r="L71" s="310"/>
      <c r="M71" s="310"/>
      <c r="N71" s="310"/>
      <c r="O71" s="179"/>
      <c r="P71" s="179"/>
      <c r="Q71" s="179"/>
      <c r="R71" s="179"/>
      <c r="S71" s="179"/>
      <c r="T71" s="179"/>
      <c r="U71" s="178"/>
      <c r="V71" s="63" t="s">
        <v>138</v>
      </c>
      <c r="W71" s="311" t="s">
        <v>155</v>
      </c>
      <c r="X71" s="312"/>
      <c r="Y71" s="312"/>
      <c r="Z71" s="15"/>
    </row>
    <row r="72" spans="8:26" ht="16.5">
      <c r="H72" s="383" t="s">
        <v>63</v>
      </c>
      <c r="I72" s="383"/>
      <c r="J72" s="383"/>
      <c r="K72" s="383"/>
      <c r="L72" s="383"/>
      <c r="M72" s="383"/>
      <c r="N72" s="383"/>
      <c r="O72" s="179"/>
      <c r="P72" s="179"/>
      <c r="Q72" s="179"/>
      <c r="R72" s="179"/>
      <c r="S72" s="179"/>
      <c r="T72" s="179"/>
      <c r="U72" s="178"/>
      <c r="V72" s="37" t="s">
        <v>64</v>
      </c>
      <c r="W72" s="314" t="s">
        <v>329</v>
      </c>
      <c r="X72" s="315"/>
      <c r="Y72" s="315"/>
      <c r="Z72" s="15"/>
    </row>
    <row r="73" spans="8:26" ht="16.5" customHeight="1">
      <c r="H73" s="383"/>
      <c r="I73" s="383"/>
      <c r="J73" s="383"/>
      <c r="K73" s="383"/>
      <c r="L73" s="383"/>
      <c r="M73" s="383"/>
      <c r="N73" s="383"/>
      <c r="P73" s="13"/>
      <c r="Q73" s="13"/>
      <c r="R73" s="13"/>
      <c r="S73" s="13"/>
      <c r="T73" s="179"/>
      <c r="U73" s="178"/>
      <c r="V73" s="193" t="s">
        <v>65</v>
      </c>
      <c r="W73" s="323" t="s">
        <v>277</v>
      </c>
      <c r="X73" s="324"/>
      <c r="Y73" s="324"/>
      <c r="Z73" s="15"/>
    </row>
    <row r="74" spans="8:26" ht="17.25" thickBot="1">
      <c r="H74" s="325" t="s">
        <v>66</v>
      </c>
      <c r="I74" s="325"/>
      <c r="J74" s="325"/>
      <c r="K74" s="325"/>
      <c r="L74" s="325"/>
      <c r="M74" s="325"/>
      <c r="N74" s="325"/>
      <c r="O74" s="179"/>
      <c r="P74" s="179"/>
      <c r="Q74" s="179"/>
      <c r="R74" s="179"/>
      <c r="S74" s="179"/>
      <c r="T74" s="179"/>
      <c r="U74" s="178"/>
      <c r="V74" s="38" t="s">
        <v>67</v>
      </c>
      <c r="W74" s="326"/>
      <c r="X74" s="327"/>
      <c r="Y74" s="327"/>
      <c r="Z74" s="15"/>
    </row>
    <row r="75" spans="8:26" ht="18" thickBot="1" thickTop="1">
      <c r="H75" s="181"/>
      <c r="I75" s="181"/>
      <c r="J75" s="143" t="s">
        <v>162</v>
      </c>
      <c r="K75" s="143" t="s">
        <v>163</v>
      </c>
      <c r="L75" s="143" t="s">
        <v>164</v>
      </c>
      <c r="M75" s="143" t="s">
        <v>165</v>
      </c>
      <c r="N75" s="143" t="s">
        <v>166</v>
      </c>
      <c r="O75" s="179"/>
      <c r="P75" s="13" t="s">
        <v>167</v>
      </c>
      <c r="Q75" s="13" t="s">
        <v>167</v>
      </c>
      <c r="R75" s="13" t="s">
        <v>167</v>
      </c>
      <c r="S75" s="13" t="s">
        <v>167</v>
      </c>
      <c r="T75" s="13"/>
      <c r="U75" s="281"/>
      <c r="V75" s="281"/>
      <c r="W75" s="281"/>
      <c r="X75" s="281"/>
      <c r="Y75" s="281"/>
      <c r="Z75" s="281"/>
    </row>
    <row r="76" spans="8:26" ht="16.5" customHeight="1" thickBot="1">
      <c r="H76" s="30" t="s">
        <v>168</v>
      </c>
      <c r="I76" s="182" t="s">
        <v>228</v>
      </c>
      <c r="J76" s="31" t="s">
        <v>169</v>
      </c>
      <c r="K76" s="35">
        <v>310000</v>
      </c>
      <c r="L76" s="32">
        <f>SUM(K76+Q83)</f>
        <v>305000</v>
      </c>
      <c r="M76" s="32">
        <f>SUM(L76+R83)</f>
        <v>300000</v>
      </c>
      <c r="N76" s="32">
        <f>SUM(M76+S83)</f>
        <v>295000</v>
      </c>
      <c r="O76" s="179"/>
      <c r="P76" s="13"/>
      <c r="Q76" s="13"/>
      <c r="R76" s="13"/>
      <c r="S76" s="179"/>
      <c r="T76" s="179"/>
      <c r="U76" s="178"/>
      <c r="V76" s="39" t="s">
        <v>69</v>
      </c>
      <c r="W76" s="328"/>
      <c r="X76" s="281"/>
      <c r="Y76" s="281"/>
      <c r="Z76" s="281"/>
    </row>
    <row r="77" spans="8:26" ht="17.25" customHeight="1" thickBot="1">
      <c r="H77" s="33"/>
      <c r="I77" s="151" t="s">
        <v>229</v>
      </c>
      <c r="J77" s="31" t="s">
        <v>170</v>
      </c>
      <c r="K77" s="32">
        <v>345000</v>
      </c>
      <c r="L77" s="32">
        <v>360000</v>
      </c>
      <c r="M77" s="32">
        <v>350000</v>
      </c>
      <c r="N77" s="32">
        <v>340000</v>
      </c>
      <c r="O77" s="12"/>
      <c r="P77" s="13">
        <v>10000</v>
      </c>
      <c r="Q77" s="13">
        <v>5000</v>
      </c>
      <c r="R77" s="13">
        <v>5000</v>
      </c>
      <c r="S77" s="5">
        <v>5000</v>
      </c>
      <c r="T77" s="5"/>
      <c r="U77" s="281"/>
      <c r="V77" s="281"/>
      <c r="W77" s="281"/>
      <c r="X77" s="281"/>
      <c r="Y77" s="281"/>
      <c r="Z77" s="281"/>
    </row>
    <row r="78" spans="8:26" ht="19.5" customHeight="1" thickTop="1">
      <c r="H78" s="316" t="s">
        <v>171</v>
      </c>
      <c r="I78" s="317"/>
      <c r="J78" s="317"/>
      <c r="K78" s="317"/>
      <c r="L78" s="317"/>
      <c r="M78" s="317"/>
      <c r="N78" s="318"/>
      <c r="O78" s="12"/>
      <c r="P78" s="13">
        <v>30000</v>
      </c>
      <c r="Q78" s="13">
        <v>20000</v>
      </c>
      <c r="R78" s="13">
        <v>15000</v>
      </c>
      <c r="S78" s="14">
        <v>5000</v>
      </c>
      <c r="T78" s="14"/>
      <c r="U78" s="178"/>
      <c r="V78" s="36" t="s">
        <v>70</v>
      </c>
      <c r="W78" s="55" t="s">
        <v>71</v>
      </c>
      <c r="X78" s="55" t="s">
        <v>72</v>
      </c>
      <c r="Y78" s="56" t="s">
        <v>73</v>
      </c>
      <c r="Z78" s="15"/>
    </row>
    <row r="79" spans="8:26" ht="16.5" customHeight="1">
      <c r="H79" s="400"/>
      <c r="I79" s="400"/>
      <c r="J79" s="400"/>
      <c r="K79" s="400"/>
      <c r="L79" s="400"/>
      <c r="M79" s="400"/>
      <c r="N79" s="400"/>
      <c r="O79" s="179"/>
      <c r="P79" s="13"/>
      <c r="Q79" s="13"/>
      <c r="R79" s="13"/>
      <c r="S79" s="14"/>
      <c r="T79" s="14"/>
      <c r="U79" s="178"/>
      <c r="V79" s="37" t="s">
        <v>74</v>
      </c>
      <c r="W79" s="46"/>
      <c r="X79" s="47"/>
      <c r="Y79" s="48">
        <f aca="true" t="shared" si="5" ref="Y79:Y84">SUM(W79*X79)</f>
        <v>0</v>
      </c>
      <c r="Z79" s="15"/>
    </row>
    <row r="80" spans="8:26" ht="16.5" customHeight="1">
      <c r="H80" s="34"/>
      <c r="I80" s="320" t="s">
        <v>172</v>
      </c>
      <c r="J80" s="143" t="s">
        <v>336</v>
      </c>
      <c r="K80" s="143" t="s">
        <v>163</v>
      </c>
      <c r="L80" s="143" t="s">
        <v>164</v>
      </c>
      <c r="M80" s="143" t="s">
        <v>165</v>
      </c>
      <c r="N80" s="143" t="s">
        <v>166</v>
      </c>
      <c r="O80" s="179"/>
      <c r="P80" s="13">
        <v>35000</v>
      </c>
      <c r="Q80" s="13">
        <v>30000</v>
      </c>
      <c r="R80" s="13">
        <v>25000</v>
      </c>
      <c r="S80" s="13">
        <v>20000</v>
      </c>
      <c r="T80" s="13"/>
      <c r="U80" s="178"/>
      <c r="V80" s="37" t="s">
        <v>236</v>
      </c>
      <c r="W80" s="46"/>
      <c r="X80" s="47"/>
      <c r="Y80" s="48">
        <f t="shared" si="5"/>
        <v>0</v>
      </c>
      <c r="Z80" s="15"/>
    </row>
    <row r="81" spans="8:26" ht="16.5" customHeight="1">
      <c r="H81" s="30" t="s">
        <v>174</v>
      </c>
      <c r="I81" s="321"/>
      <c r="J81" s="31" t="s">
        <v>340</v>
      </c>
      <c r="K81" s="35">
        <f aca="true" t="shared" si="6" ref="K81:N82">SUM(K76+P77)</f>
        <v>320000</v>
      </c>
      <c r="L81" s="35">
        <f t="shared" si="6"/>
        <v>310000</v>
      </c>
      <c r="M81" s="35">
        <f t="shared" si="6"/>
        <v>305000</v>
      </c>
      <c r="N81" s="35">
        <f t="shared" si="6"/>
        <v>300000</v>
      </c>
      <c r="O81" s="179"/>
      <c r="P81" s="13">
        <v>95000</v>
      </c>
      <c r="Q81" s="13">
        <v>65000</v>
      </c>
      <c r="R81" s="14">
        <v>55000</v>
      </c>
      <c r="S81" s="14">
        <v>55000</v>
      </c>
      <c r="T81" s="14"/>
      <c r="U81" s="178"/>
      <c r="V81" s="37" t="s">
        <v>77</v>
      </c>
      <c r="W81" s="46"/>
      <c r="X81" s="47"/>
      <c r="Y81" s="48">
        <f t="shared" si="5"/>
        <v>0</v>
      </c>
      <c r="Z81" s="15"/>
    </row>
    <row r="82" spans="8:26" ht="19.5" customHeight="1">
      <c r="H82" s="33"/>
      <c r="I82" s="322"/>
      <c r="J82" s="31" t="s">
        <v>170</v>
      </c>
      <c r="K82" s="35">
        <f>SUM(K77+P78)</f>
        <v>375000</v>
      </c>
      <c r="L82" s="35">
        <f>SUM(L77+Q78)</f>
        <v>380000</v>
      </c>
      <c r="M82" s="35">
        <f t="shared" si="6"/>
        <v>365000</v>
      </c>
      <c r="N82" s="35">
        <f t="shared" si="6"/>
        <v>345000</v>
      </c>
      <c r="O82" s="12"/>
      <c r="P82" s="13"/>
      <c r="Q82" s="13"/>
      <c r="R82" s="14"/>
      <c r="S82" s="14"/>
      <c r="T82" s="14"/>
      <c r="U82" s="178"/>
      <c r="V82" s="37" t="s">
        <v>221</v>
      </c>
      <c r="W82" s="46"/>
      <c r="X82" s="47"/>
      <c r="Y82" s="48">
        <f t="shared" si="5"/>
        <v>0</v>
      </c>
      <c r="Z82" s="15"/>
    </row>
    <row r="83" spans="8:26" ht="16.5" customHeight="1">
      <c r="H83" s="316" t="s">
        <v>171</v>
      </c>
      <c r="I83" s="317"/>
      <c r="J83" s="317"/>
      <c r="K83" s="317"/>
      <c r="L83" s="317"/>
      <c r="M83" s="317"/>
      <c r="N83" s="318"/>
      <c r="O83" s="12"/>
      <c r="P83" s="13">
        <v>1</v>
      </c>
      <c r="Q83" s="13">
        <v>-5000</v>
      </c>
      <c r="R83" s="13">
        <v>-5000</v>
      </c>
      <c r="S83" s="14">
        <v>-5000</v>
      </c>
      <c r="T83" s="14"/>
      <c r="U83" s="178"/>
      <c r="V83" s="37" t="s">
        <v>237</v>
      </c>
      <c r="W83" s="49"/>
      <c r="X83" s="50"/>
      <c r="Y83" s="48">
        <f t="shared" si="5"/>
        <v>0</v>
      </c>
      <c r="Z83" s="15"/>
    </row>
    <row r="84" spans="8:26" ht="17.25" thickBot="1">
      <c r="H84" s="180"/>
      <c r="I84" s="180"/>
      <c r="J84" s="180"/>
      <c r="K84" s="180"/>
      <c r="L84" s="180"/>
      <c r="M84" s="180"/>
      <c r="N84" s="180"/>
      <c r="O84" s="179"/>
      <c r="P84" s="13">
        <v>1</v>
      </c>
      <c r="Q84" s="13">
        <v>-30000</v>
      </c>
      <c r="R84" s="13">
        <v>-25000</v>
      </c>
      <c r="S84" s="14">
        <v>-15000</v>
      </c>
      <c r="T84" s="14"/>
      <c r="U84" s="178"/>
      <c r="V84" s="38" t="s">
        <v>341</v>
      </c>
      <c r="W84" s="49"/>
      <c r="X84" s="50"/>
      <c r="Y84" s="51">
        <f t="shared" si="5"/>
        <v>0</v>
      </c>
      <c r="Z84" s="15"/>
    </row>
    <row r="85" spans="8:26" ht="27.75" thickBot="1" thickTop="1">
      <c r="H85" s="199" t="s">
        <v>342</v>
      </c>
      <c r="I85" s="70" t="s">
        <v>343</v>
      </c>
      <c r="J85" s="143" t="s">
        <v>162</v>
      </c>
      <c r="K85" s="143" t="s">
        <v>163</v>
      </c>
      <c r="L85" s="143" t="s">
        <v>164</v>
      </c>
      <c r="M85" s="143" t="s">
        <v>165</v>
      </c>
      <c r="N85" s="143" t="s">
        <v>166</v>
      </c>
      <c r="O85" s="179"/>
      <c r="P85" s="13">
        <v>1</v>
      </c>
      <c r="Q85" s="13">
        <v>-10000</v>
      </c>
      <c r="R85" s="13">
        <v>-5000</v>
      </c>
      <c r="S85" s="13">
        <v>-5000</v>
      </c>
      <c r="T85" s="13"/>
      <c r="U85" s="178"/>
      <c r="V85" s="77" t="s">
        <v>79</v>
      </c>
      <c r="W85" s="3"/>
      <c r="X85" s="2"/>
      <c r="Y85" s="8">
        <f>SUM(Y79:Y84)</f>
        <v>0</v>
      </c>
      <c r="Z85" s="15"/>
    </row>
    <row r="86" spans="8:26" ht="16.5" customHeight="1" thickBot="1" thickTop="1">
      <c r="H86" s="94" t="s">
        <v>178</v>
      </c>
      <c r="I86" s="78" t="s">
        <v>344</v>
      </c>
      <c r="J86" s="31" t="s">
        <v>169</v>
      </c>
      <c r="K86" s="35">
        <f aca="true" t="shared" si="7" ref="K86:N87">SUM(K81+P80)</f>
        <v>355000</v>
      </c>
      <c r="L86" s="35">
        <f>SUM(L81+Q80)</f>
        <v>340000</v>
      </c>
      <c r="M86" s="35">
        <f>SUM(M81+R80)</f>
        <v>330000</v>
      </c>
      <c r="N86" s="35">
        <f t="shared" si="7"/>
        <v>320000</v>
      </c>
      <c r="O86" s="179"/>
      <c r="P86" s="13">
        <v>1</v>
      </c>
      <c r="Q86" s="13">
        <v>-35000</v>
      </c>
      <c r="R86" s="14">
        <v>-20000</v>
      </c>
      <c r="S86" s="14">
        <v>-15000</v>
      </c>
      <c r="T86" s="14"/>
      <c r="U86" s="178"/>
      <c r="V86" s="41" t="s">
        <v>80</v>
      </c>
      <c r="W86" s="40"/>
      <c r="X86" s="40"/>
      <c r="Y86" s="40"/>
      <c r="Z86" s="15"/>
    </row>
    <row r="87" spans="8:26" ht="17.25" thickTop="1">
      <c r="H87" s="200" t="s">
        <v>345</v>
      </c>
      <c r="I87" s="79" t="s">
        <v>393</v>
      </c>
      <c r="J87" s="31" t="s">
        <v>182</v>
      </c>
      <c r="K87" s="35">
        <f>SUM(K82+P81)</f>
        <v>470000</v>
      </c>
      <c r="L87" s="35">
        <f t="shared" si="7"/>
        <v>445000</v>
      </c>
      <c r="M87" s="35">
        <f t="shared" si="7"/>
        <v>420000</v>
      </c>
      <c r="N87" s="35">
        <f t="shared" si="7"/>
        <v>400000</v>
      </c>
      <c r="O87" s="12"/>
      <c r="P87" s="13">
        <v>1</v>
      </c>
      <c r="Q87" s="13">
        <v>-15000</v>
      </c>
      <c r="R87" s="13">
        <v>-10000</v>
      </c>
      <c r="S87" s="13">
        <v>-10000</v>
      </c>
      <c r="T87" s="13"/>
      <c r="U87" s="178"/>
      <c r="V87" s="140" t="s">
        <v>139</v>
      </c>
      <c r="W87" s="60"/>
      <c r="X87" s="61">
        <v>-150000</v>
      </c>
      <c r="Y87" s="62">
        <f>SUM(W87*X87)</f>
        <v>0</v>
      </c>
      <c r="Z87" s="15"/>
    </row>
    <row r="88" spans="8:26" ht="16.5">
      <c r="H88" s="401" t="s">
        <v>348</v>
      </c>
      <c r="I88" s="401"/>
      <c r="J88" s="401"/>
      <c r="K88" s="401"/>
      <c r="L88" s="401"/>
      <c r="M88" s="401"/>
      <c r="N88" s="401"/>
      <c r="O88" s="179"/>
      <c r="P88" s="13">
        <v>1</v>
      </c>
      <c r="Q88" s="13">
        <v>-55000</v>
      </c>
      <c r="R88" s="13">
        <v>-25000</v>
      </c>
      <c r="S88" s="13">
        <v>-15000</v>
      </c>
      <c r="T88" s="13"/>
      <c r="U88" s="178"/>
      <c r="V88" s="167"/>
      <c r="W88" s="168"/>
      <c r="X88" s="169"/>
      <c r="Y88" s="170">
        <f aca="true" t="shared" si="8" ref="Y88:Y94">SUM(W88*X88)</f>
        <v>0</v>
      </c>
      <c r="Z88" s="15"/>
    </row>
    <row r="89" spans="8:26" ht="17.25" thickBot="1">
      <c r="H89" s="402" t="s">
        <v>241</v>
      </c>
      <c r="I89" s="403"/>
      <c r="J89" s="403"/>
      <c r="K89" s="403"/>
      <c r="L89" s="403"/>
      <c r="M89" s="403"/>
      <c r="N89" s="404"/>
      <c r="O89" s="179"/>
      <c r="P89" s="179"/>
      <c r="Q89" s="179"/>
      <c r="R89" s="179"/>
      <c r="S89" s="179"/>
      <c r="T89" s="13"/>
      <c r="U89" s="178"/>
      <c r="V89" s="171" t="s">
        <v>351</v>
      </c>
      <c r="W89" s="52"/>
      <c r="X89" s="53"/>
      <c r="Y89" s="170">
        <f t="shared" si="8"/>
        <v>0</v>
      </c>
      <c r="Z89" s="15"/>
    </row>
    <row r="90" spans="8:26" ht="17.25" thickTop="1">
      <c r="H90" s="405" t="s">
        <v>240</v>
      </c>
      <c r="I90" s="406"/>
      <c r="J90" s="406"/>
      <c r="K90" s="406"/>
      <c r="L90" s="406"/>
      <c r="M90" s="406"/>
      <c r="N90" s="407"/>
      <c r="O90" s="179"/>
      <c r="P90" s="201" t="s">
        <v>353</v>
      </c>
      <c r="Q90" s="202"/>
      <c r="R90" s="202"/>
      <c r="S90" s="203"/>
      <c r="T90" s="13"/>
      <c r="U90" s="178"/>
      <c r="V90" s="146" t="s">
        <v>354</v>
      </c>
      <c r="W90" s="52"/>
      <c r="X90" s="53">
        <v>12000</v>
      </c>
      <c r="Y90" s="170">
        <f t="shared" si="8"/>
        <v>0</v>
      </c>
      <c r="Z90" s="15"/>
    </row>
    <row r="91" spans="8:26" ht="16.5">
      <c r="H91" s="336" t="s">
        <v>81</v>
      </c>
      <c r="I91" s="336"/>
      <c r="J91" s="336"/>
      <c r="K91" s="336"/>
      <c r="L91" s="336"/>
      <c r="M91" s="336"/>
      <c r="N91" s="336"/>
      <c r="O91" s="179"/>
      <c r="P91" s="204" t="s">
        <v>356</v>
      </c>
      <c r="Q91" s="205" t="s">
        <v>357</v>
      </c>
      <c r="R91" s="206"/>
      <c r="S91" s="207" t="s">
        <v>358</v>
      </c>
      <c r="T91" s="13"/>
      <c r="U91" s="178"/>
      <c r="V91" s="145" t="s">
        <v>294</v>
      </c>
      <c r="W91" s="52"/>
      <c r="X91" s="53"/>
      <c r="Y91" s="170">
        <f t="shared" si="8"/>
        <v>0</v>
      </c>
      <c r="Z91" s="15"/>
    </row>
    <row r="92" spans="8:26" ht="16.5">
      <c r="H92" s="408" t="s">
        <v>360</v>
      </c>
      <c r="I92" s="408"/>
      <c r="J92" s="408"/>
      <c r="K92" s="408"/>
      <c r="L92" s="408"/>
      <c r="M92" s="408"/>
      <c r="N92" s="408"/>
      <c r="O92" s="179"/>
      <c r="P92" s="209">
        <v>150000</v>
      </c>
      <c r="Q92" s="210">
        <v>2</v>
      </c>
      <c r="R92" s="211"/>
      <c r="S92" s="212">
        <f>SUM(P92/Q92)</f>
        <v>75000</v>
      </c>
      <c r="T92" s="13"/>
      <c r="U92" s="178"/>
      <c r="V92" s="63" t="s">
        <v>295</v>
      </c>
      <c r="W92" s="52"/>
      <c r="X92" s="53"/>
      <c r="Y92" s="170">
        <f t="shared" si="8"/>
        <v>0</v>
      </c>
      <c r="Z92" s="15"/>
    </row>
    <row r="93" spans="8:26" ht="21" customHeight="1">
      <c r="H93" s="409" t="s">
        <v>190</v>
      </c>
      <c r="I93" s="410"/>
      <c r="J93" s="410"/>
      <c r="K93" s="410"/>
      <c r="L93" s="410"/>
      <c r="M93" s="410"/>
      <c r="N93" s="411"/>
      <c r="O93" s="179"/>
      <c r="P93" s="215"/>
      <c r="Q93" s="216"/>
      <c r="R93" s="216"/>
      <c r="S93" s="217">
        <v>2</v>
      </c>
      <c r="T93" s="13"/>
      <c r="U93" s="178"/>
      <c r="V93" s="146"/>
      <c r="W93" s="52"/>
      <c r="X93" s="53"/>
      <c r="Y93" s="170">
        <f t="shared" si="8"/>
        <v>0</v>
      </c>
      <c r="Z93" s="15"/>
    </row>
    <row r="94" spans="8:26" ht="16.5">
      <c r="H94" s="412" t="s">
        <v>83</v>
      </c>
      <c r="I94" s="413"/>
      <c r="J94" s="413"/>
      <c r="K94" s="413"/>
      <c r="L94" s="413"/>
      <c r="M94" s="413"/>
      <c r="N94" s="414"/>
      <c r="O94" s="179"/>
      <c r="P94" s="218" t="s">
        <v>363</v>
      </c>
      <c r="Q94" s="216" t="s">
        <v>364</v>
      </c>
      <c r="R94" s="216"/>
      <c r="S94" s="219">
        <f>SUM(S92*S93)</f>
        <v>150000</v>
      </c>
      <c r="T94" s="13"/>
      <c r="U94" s="178"/>
      <c r="V94" s="42" t="s">
        <v>296</v>
      </c>
      <c r="W94" s="52"/>
      <c r="X94" s="53"/>
      <c r="Y94" s="170">
        <f t="shared" si="8"/>
        <v>0</v>
      </c>
      <c r="Z94" s="15"/>
    </row>
    <row r="95" spans="8:26" ht="18" customHeight="1" thickBot="1">
      <c r="H95" s="59"/>
      <c r="I95" s="59"/>
      <c r="J95" s="180"/>
      <c r="K95" s="180"/>
      <c r="L95" s="180"/>
      <c r="M95" s="180"/>
      <c r="N95" s="180"/>
      <c r="O95" s="179"/>
      <c r="P95" s="218" t="s">
        <v>363</v>
      </c>
      <c r="Q95" s="216" t="s">
        <v>366</v>
      </c>
      <c r="R95" s="216"/>
      <c r="S95" s="220">
        <v>127500</v>
      </c>
      <c r="T95" s="13"/>
      <c r="U95" s="178"/>
      <c r="V95" s="157" t="s">
        <v>367</v>
      </c>
      <c r="W95" s="52"/>
      <c r="X95" s="53">
        <v>5000</v>
      </c>
      <c r="Y95" s="170">
        <f>SUM(W95*X95)</f>
        <v>0</v>
      </c>
      <c r="Z95" s="15"/>
    </row>
    <row r="96" spans="8:26" ht="16.5" customHeight="1" thickTop="1">
      <c r="H96" s="344" t="s">
        <v>193</v>
      </c>
      <c r="I96" s="345"/>
      <c r="J96" s="346" t="s">
        <v>194</v>
      </c>
      <c r="K96" s="347"/>
      <c r="L96" s="347"/>
      <c r="M96" s="347"/>
      <c r="N96" s="348"/>
      <c r="O96" s="179"/>
      <c r="P96" s="218" t="s">
        <v>363</v>
      </c>
      <c r="Q96" s="216" t="s">
        <v>368</v>
      </c>
      <c r="R96" s="216"/>
      <c r="S96" s="220">
        <v>55000</v>
      </c>
      <c r="T96" s="13"/>
      <c r="U96" s="178"/>
      <c r="V96" s="42"/>
      <c r="W96" s="52"/>
      <c r="X96" s="53"/>
      <c r="Y96" s="170">
        <f>SUM(W96*X96)</f>
        <v>0</v>
      </c>
      <c r="Z96" s="15"/>
    </row>
    <row r="97" spans="8:26" ht="21" customHeight="1">
      <c r="H97" s="269" t="s">
        <v>195</v>
      </c>
      <c r="I97" s="270"/>
      <c r="J97" s="271" t="s">
        <v>196</v>
      </c>
      <c r="K97" s="272"/>
      <c r="L97" s="272"/>
      <c r="M97" s="272"/>
      <c r="N97" s="273"/>
      <c r="O97" s="179"/>
      <c r="P97" s="218" t="s">
        <v>363</v>
      </c>
      <c r="Q97" s="178" t="s">
        <v>369</v>
      </c>
      <c r="R97" s="216"/>
      <c r="S97" s="220">
        <v>27000</v>
      </c>
      <c r="T97" s="13"/>
      <c r="U97" s="178"/>
      <c r="V97" s="221" t="s">
        <v>370</v>
      </c>
      <c r="W97" s="52"/>
      <c r="X97" s="53">
        <v>5000</v>
      </c>
      <c r="Y97" s="170">
        <f>SUM(W97*X97)</f>
        <v>0</v>
      </c>
      <c r="Z97" s="15"/>
    </row>
    <row r="98" spans="8:26" ht="16.5">
      <c r="H98" s="269" t="s">
        <v>197</v>
      </c>
      <c r="I98" s="270"/>
      <c r="J98" s="349" t="s">
        <v>198</v>
      </c>
      <c r="K98" s="350"/>
      <c r="L98" s="350"/>
      <c r="M98" s="350"/>
      <c r="N98" s="351"/>
      <c r="O98" s="179"/>
      <c r="P98" s="218" t="s">
        <v>363</v>
      </c>
      <c r="Q98" s="178" t="s">
        <v>371</v>
      </c>
      <c r="R98" s="216"/>
      <c r="S98" s="220">
        <v>17000</v>
      </c>
      <c r="T98" s="13"/>
      <c r="U98" s="178"/>
      <c r="V98" s="223"/>
      <c r="W98" s="52"/>
      <c r="X98" s="53"/>
      <c r="Y98" s="170">
        <f>SUM(W98*X98)</f>
        <v>0</v>
      </c>
      <c r="Z98" s="15"/>
    </row>
    <row r="99" spans="8:26" ht="17.25" thickBot="1">
      <c r="H99" s="269" t="s">
        <v>200</v>
      </c>
      <c r="I99" s="270"/>
      <c r="J99" s="354" t="s">
        <v>372</v>
      </c>
      <c r="K99" s="355"/>
      <c r="L99" s="355"/>
      <c r="M99" s="355"/>
      <c r="N99" s="356"/>
      <c r="O99" s="179"/>
      <c r="P99" s="218" t="s">
        <v>363</v>
      </c>
      <c r="Q99" s="178" t="s">
        <v>373</v>
      </c>
      <c r="R99" s="216"/>
      <c r="S99" s="220">
        <v>80000</v>
      </c>
      <c r="T99" s="13"/>
      <c r="U99" s="178"/>
      <c r="V99" s="174"/>
      <c r="W99" s="175"/>
      <c r="X99" s="176"/>
      <c r="Y99" s="177">
        <f>SUM(W99*X99)</f>
        <v>0</v>
      </c>
      <c r="Z99" s="15"/>
    </row>
    <row r="100" spans="8:26" ht="18" thickBot="1" thickTop="1">
      <c r="H100" s="357" t="s">
        <v>202</v>
      </c>
      <c r="I100" s="358"/>
      <c r="J100" s="271" t="s">
        <v>263</v>
      </c>
      <c r="K100" s="272"/>
      <c r="L100" s="272"/>
      <c r="M100" s="272"/>
      <c r="N100" s="273"/>
      <c r="O100" s="179"/>
      <c r="P100" s="218" t="s">
        <v>375</v>
      </c>
      <c r="Q100" s="178" t="s">
        <v>95</v>
      </c>
      <c r="R100" s="216"/>
      <c r="S100" s="220">
        <v>7500</v>
      </c>
      <c r="T100" s="13"/>
      <c r="U100" s="281"/>
      <c r="V100" s="281"/>
      <c r="W100" s="281"/>
      <c r="X100" s="281"/>
      <c r="Y100" s="281"/>
      <c r="Z100" s="281"/>
    </row>
    <row r="101" spans="8:26" ht="16.5" customHeight="1" thickBot="1" thickTop="1">
      <c r="H101" s="361"/>
      <c r="I101" s="362"/>
      <c r="J101" s="271" t="s">
        <v>264</v>
      </c>
      <c r="K101" s="272"/>
      <c r="L101" s="272"/>
      <c r="M101" s="272"/>
      <c r="N101" s="273"/>
      <c r="O101" s="179"/>
      <c r="P101" s="218" t="s">
        <v>363</v>
      </c>
      <c r="Q101" s="178" t="s">
        <v>377</v>
      </c>
      <c r="R101" s="216"/>
      <c r="S101" s="225">
        <v>70000</v>
      </c>
      <c r="T101" s="13"/>
      <c r="U101" s="178"/>
      <c r="V101" s="44" t="s">
        <v>84</v>
      </c>
      <c r="W101" s="352" t="s">
        <v>281</v>
      </c>
      <c r="X101" s="353"/>
      <c r="Y101" s="353"/>
      <c r="Z101" s="15"/>
    </row>
    <row r="102" spans="8:26" ht="18" thickBot="1" thickTop="1">
      <c r="H102" s="259" t="s">
        <v>265</v>
      </c>
      <c r="I102" s="260"/>
      <c r="J102" s="271" t="s">
        <v>266</v>
      </c>
      <c r="K102" s="272"/>
      <c r="L102" s="272"/>
      <c r="M102" s="272"/>
      <c r="N102" s="273"/>
      <c r="O102" s="179"/>
      <c r="P102" s="218" t="s">
        <v>363</v>
      </c>
      <c r="Q102" s="178" t="s">
        <v>379</v>
      </c>
      <c r="R102" s="216"/>
      <c r="S102" s="225"/>
      <c r="T102" s="13"/>
      <c r="U102" s="364"/>
      <c r="V102" s="364"/>
      <c r="W102" s="364"/>
      <c r="X102" s="364"/>
      <c r="Y102" s="364"/>
      <c r="Z102" s="364"/>
    </row>
    <row r="103" spans="8:26" ht="27.75" thickBot="1" thickTop="1">
      <c r="H103" s="269"/>
      <c r="I103" s="270"/>
      <c r="J103" s="271" t="s">
        <v>380</v>
      </c>
      <c r="K103" s="272"/>
      <c r="L103" s="272"/>
      <c r="M103" s="272"/>
      <c r="N103" s="273"/>
      <c r="O103" s="179"/>
      <c r="P103" s="226" t="s">
        <v>363</v>
      </c>
      <c r="Q103" s="227" t="s">
        <v>381</v>
      </c>
      <c r="R103" s="228"/>
      <c r="S103" s="229">
        <f>SUM(S94:S102)</f>
        <v>534000</v>
      </c>
      <c r="T103" s="13"/>
      <c r="U103" s="178"/>
      <c r="V103" s="45" t="s">
        <v>85</v>
      </c>
      <c r="W103" s="359">
        <f>SUM(Y85+Y87+Y88+Y93+Y94+Y95+Y99+Y89+Y90+Y91+Y92+Y96+Y97+Y98)</f>
        <v>0</v>
      </c>
      <c r="X103" s="360"/>
      <c r="Y103" s="360"/>
      <c r="Z103" s="15"/>
    </row>
    <row r="104" spans="8:26" ht="16.5" customHeight="1" thickBot="1" thickTop="1">
      <c r="H104" s="261"/>
      <c r="I104" s="262"/>
      <c r="J104" s="263" t="s">
        <v>268</v>
      </c>
      <c r="K104" s="264"/>
      <c r="L104" s="264"/>
      <c r="M104" s="264"/>
      <c r="N104" s="265"/>
      <c r="O104" s="179"/>
      <c r="P104" s="179"/>
      <c r="Q104" s="179"/>
      <c r="R104" s="179"/>
      <c r="S104" s="179"/>
      <c r="T104" s="13"/>
      <c r="U104" s="179"/>
      <c r="V104" s="363" t="s">
        <v>86</v>
      </c>
      <c r="W104" s="363"/>
      <c r="X104" s="363"/>
      <c r="Y104" s="363"/>
      <c r="Z104" s="179"/>
    </row>
    <row r="105" spans="8:26" ht="16.5" customHeight="1" thickTop="1">
      <c r="H105" s="369" t="s">
        <v>269</v>
      </c>
      <c r="I105" s="370"/>
      <c r="J105" s="370"/>
      <c r="K105" s="370"/>
      <c r="L105" s="370"/>
      <c r="M105" s="370"/>
      <c r="N105" s="370"/>
      <c r="O105" s="179"/>
      <c r="P105" s="179"/>
      <c r="Q105" s="179"/>
      <c r="R105" s="179"/>
      <c r="S105" s="179"/>
      <c r="T105" s="13"/>
      <c r="U105" s="179"/>
      <c r="V105" s="374" t="s">
        <v>87</v>
      </c>
      <c r="W105" s="375"/>
      <c r="X105" s="375"/>
      <c r="Y105" s="375"/>
      <c r="Z105" s="15"/>
    </row>
    <row r="106" spans="8:26" ht="16.5" customHeight="1" thickBot="1">
      <c r="H106" s="373"/>
      <c r="I106" s="373"/>
      <c r="J106" s="373"/>
      <c r="K106" s="373"/>
      <c r="L106" s="373"/>
      <c r="M106" s="373"/>
      <c r="N106" s="373"/>
      <c r="O106" s="179"/>
      <c r="P106" s="179"/>
      <c r="Q106" s="179"/>
      <c r="R106" s="179"/>
      <c r="S106" s="179"/>
      <c r="T106" s="13"/>
      <c r="U106" s="179"/>
      <c r="V106" s="376" t="s">
        <v>88</v>
      </c>
      <c r="W106" s="377"/>
      <c r="X106" s="377"/>
      <c r="Y106" s="377"/>
      <c r="Z106" s="15"/>
    </row>
    <row r="107" spans="8:26" ht="16.5" customHeight="1" thickTop="1">
      <c r="H107" s="380" t="s">
        <v>270</v>
      </c>
      <c r="I107" s="381"/>
      <c r="J107" s="381"/>
      <c r="K107" s="381"/>
      <c r="L107" s="381"/>
      <c r="M107" s="381"/>
      <c r="N107" s="382"/>
      <c r="O107" s="179"/>
      <c r="P107" s="179"/>
      <c r="Q107" s="179"/>
      <c r="R107" s="179"/>
      <c r="S107" s="179"/>
      <c r="T107" s="13"/>
      <c r="U107" s="179"/>
      <c r="V107" s="367" t="s">
        <v>89</v>
      </c>
      <c r="W107" s="368"/>
      <c r="X107" s="368"/>
      <c r="Y107" s="368"/>
      <c r="Z107" s="15"/>
    </row>
    <row r="108" spans="8:26" ht="16.5" customHeight="1">
      <c r="H108" s="266" t="s">
        <v>216</v>
      </c>
      <c r="I108" s="267"/>
      <c r="J108" s="267"/>
      <c r="K108" s="267"/>
      <c r="L108" s="267"/>
      <c r="M108" s="267"/>
      <c r="N108" s="268"/>
      <c r="O108" s="179"/>
      <c r="P108" s="179"/>
      <c r="Q108" s="179"/>
      <c r="R108" s="179"/>
      <c r="S108" s="179"/>
      <c r="T108" s="13"/>
      <c r="U108" s="179"/>
      <c r="V108" s="371" t="s">
        <v>91</v>
      </c>
      <c r="W108" s="372"/>
      <c r="X108" s="372"/>
      <c r="Y108" s="372"/>
      <c r="Z108" s="15"/>
    </row>
    <row r="109" spans="8:26" ht="16.5" customHeight="1">
      <c r="H109" s="275" t="s">
        <v>272</v>
      </c>
      <c r="I109" s="276"/>
      <c r="J109" s="276"/>
      <c r="K109" s="276"/>
      <c r="L109" s="276"/>
      <c r="M109" s="276"/>
      <c r="N109" s="277"/>
      <c r="O109" s="179"/>
      <c r="P109" s="179"/>
      <c r="Q109" s="179"/>
      <c r="R109" s="179"/>
      <c r="S109" s="179"/>
      <c r="T109" s="13"/>
      <c r="U109" s="179"/>
      <c r="V109" s="365" t="s">
        <v>93</v>
      </c>
      <c r="W109" s="366"/>
      <c r="X109" s="366"/>
      <c r="Y109" s="366"/>
      <c r="Z109" s="15"/>
    </row>
    <row r="110" spans="8:26" ht="16.5" customHeight="1">
      <c r="H110" s="278" t="s">
        <v>273</v>
      </c>
      <c r="I110" s="279"/>
      <c r="J110" s="279"/>
      <c r="K110" s="279"/>
      <c r="L110" s="279"/>
      <c r="M110" s="279"/>
      <c r="N110" s="280"/>
      <c r="O110" s="179"/>
      <c r="P110" s="179"/>
      <c r="Q110" s="179"/>
      <c r="R110" s="179"/>
      <c r="S110" s="179"/>
      <c r="T110" s="179"/>
      <c r="U110" s="179"/>
      <c r="V110" s="365" t="s">
        <v>214</v>
      </c>
      <c r="W110" s="366"/>
      <c r="X110" s="366"/>
      <c r="Y110" s="366"/>
      <c r="Z110" s="15"/>
    </row>
    <row r="111" spans="8:26" ht="21.75" customHeight="1">
      <c r="H111" s="266" t="s">
        <v>274</v>
      </c>
      <c r="I111" s="267"/>
      <c r="J111" s="267"/>
      <c r="K111" s="267"/>
      <c r="L111" s="267"/>
      <c r="M111" s="267"/>
      <c r="N111" s="268"/>
      <c r="O111" s="179"/>
      <c r="P111" s="179"/>
      <c r="Q111" s="179"/>
      <c r="R111" s="179"/>
      <c r="S111" s="179"/>
      <c r="T111" s="179"/>
      <c r="U111" s="179"/>
      <c r="V111" s="365" t="s">
        <v>94</v>
      </c>
      <c r="W111" s="366"/>
      <c r="X111" s="366"/>
      <c r="Y111" s="366"/>
      <c r="Z111" s="15"/>
    </row>
    <row r="112" spans="8:26" ht="17.25" thickBot="1">
      <c r="H112" s="256" t="s">
        <v>220</v>
      </c>
      <c r="I112" s="257"/>
      <c r="J112" s="257"/>
      <c r="K112" s="257"/>
      <c r="L112" s="257"/>
      <c r="M112" s="257"/>
      <c r="N112" s="258"/>
      <c r="U112" s="179"/>
      <c r="V112" s="365" t="s">
        <v>96</v>
      </c>
      <c r="W112" s="366"/>
      <c r="X112" s="366"/>
      <c r="Y112" s="366"/>
      <c r="Z112" s="15"/>
    </row>
    <row r="113" spans="21:26" ht="18" thickBot="1" thickTop="1">
      <c r="U113" s="179"/>
      <c r="V113" s="378" t="s">
        <v>97</v>
      </c>
      <c r="W113" s="379"/>
      <c r="X113" s="379"/>
      <c r="Y113" s="379"/>
      <c r="Z113" s="15"/>
    </row>
    <row r="114" spans="21:26" ht="16.5" customHeight="1" thickTop="1">
      <c r="U114" s="179"/>
      <c r="V114" s="179"/>
      <c r="W114" s="179"/>
      <c r="X114" s="179"/>
      <c r="Y114" s="179"/>
      <c r="Z114" s="179"/>
    </row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0" ht="24" customHeight="1">
      <c r="G180" s="179"/>
    </row>
    <row r="181" ht="16.5">
      <c r="G181" s="179"/>
    </row>
    <row r="182" ht="17.25" customHeight="1">
      <c r="G182" s="179"/>
    </row>
    <row r="183" ht="16.5" customHeight="1">
      <c r="G183" s="179"/>
    </row>
    <row r="184" ht="16.5" customHeight="1">
      <c r="G184" s="179"/>
    </row>
    <row r="185" ht="17.25" customHeight="1">
      <c r="G185" s="179"/>
    </row>
    <row r="186" ht="16.5" customHeight="1">
      <c r="G186" s="179"/>
    </row>
    <row r="187" ht="16.5">
      <c r="G187" s="179"/>
    </row>
    <row r="188" ht="16.5">
      <c r="G188" s="179"/>
    </row>
    <row r="189" ht="16.5">
      <c r="G189" s="179"/>
    </row>
    <row r="190" ht="16.5">
      <c r="G190" s="179"/>
    </row>
    <row r="191" ht="16.5">
      <c r="G191" s="179"/>
    </row>
    <row r="192" ht="16.5">
      <c r="G192" s="179"/>
    </row>
    <row r="193" ht="16.5" customHeight="1">
      <c r="G193" s="179"/>
    </row>
    <row r="194" ht="16.5">
      <c r="G194" s="179"/>
    </row>
    <row r="195" ht="17.25" customHeight="1">
      <c r="G195" s="179"/>
    </row>
    <row r="196" ht="16.5">
      <c r="G196" s="179"/>
    </row>
    <row r="197" ht="16.5" customHeight="1">
      <c r="G197" s="179"/>
    </row>
    <row r="198" ht="16.5">
      <c r="G198" s="179"/>
    </row>
    <row r="199" ht="18" customHeight="1">
      <c r="G199" s="179"/>
    </row>
    <row r="200" ht="19.5" customHeight="1">
      <c r="G200" s="179"/>
    </row>
    <row r="201" ht="16.5" customHeight="1">
      <c r="G201" s="179"/>
    </row>
    <row r="202" ht="21" customHeight="1">
      <c r="G202" s="179"/>
    </row>
    <row r="203" ht="16.5" customHeight="1">
      <c r="G203" s="179"/>
    </row>
    <row r="204" ht="16.5">
      <c r="G204" s="179"/>
    </row>
    <row r="205" ht="16.5">
      <c r="G205" s="179"/>
    </row>
    <row r="206" ht="16.5">
      <c r="G206" s="179"/>
    </row>
    <row r="207" ht="17.25" customHeight="1">
      <c r="G207" s="179"/>
    </row>
    <row r="208" ht="16.5">
      <c r="G208" s="179"/>
    </row>
    <row r="209" ht="16.5">
      <c r="G209" s="179"/>
    </row>
    <row r="210" ht="16.5">
      <c r="G210" s="179"/>
    </row>
    <row r="211" ht="17.25" customHeight="1">
      <c r="G211" s="179"/>
    </row>
    <row r="212" ht="16.5">
      <c r="G212" s="179"/>
    </row>
    <row r="213" ht="16.5">
      <c r="G213" s="179"/>
    </row>
    <row r="214" ht="16.5" customHeight="1">
      <c r="G214" s="179"/>
    </row>
    <row r="215" ht="21" customHeight="1">
      <c r="G215" s="179"/>
    </row>
    <row r="216" ht="16.5" customHeight="1">
      <c r="G216" s="179"/>
    </row>
    <row r="217" ht="18" customHeight="1">
      <c r="G217" s="179"/>
    </row>
    <row r="218" ht="16.5" customHeight="1">
      <c r="G218" s="179"/>
    </row>
    <row r="219" ht="16.5" customHeight="1">
      <c r="G219" s="179"/>
    </row>
    <row r="220" ht="16.5" customHeight="1">
      <c r="G220" s="179"/>
    </row>
    <row r="221" ht="16.5" customHeight="1">
      <c r="G221" s="179"/>
    </row>
    <row r="222" ht="16.5" customHeight="1">
      <c r="G222" s="179"/>
    </row>
    <row r="223" ht="16.5" customHeight="1">
      <c r="G223" s="179"/>
    </row>
    <row r="224" ht="16.5" customHeight="1">
      <c r="G224" s="179"/>
    </row>
    <row r="225" ht="16.5">
      <c r="G225" s="179"/>
    </row>
    <row r="226" ht="16.5">
      <c r="G226" s="179"/>
    </row>
    <row r="227" ht="16.5">
      <c r="G227" s="179"/>
    </row>
    <row r="228" ht="16.5">
      <c r="G228" s="179"/>
    </row>
    <row r="229" ht="16.5">
      <c r="G229" s="179"/>
    </row>
    <row r="230" ht="16.5">
      <c r="G230" s="179"/>
    </row>
    <row r="231" ht="16.5">
      <c r="G231" s="179"/>
    </row>
    <row r="232" ht="17.25" customHeight="1">
      <c r="G232" s="179"/>
    </row>
    <row r="233" ht="16.5">
      <c r="G233" s="179"/>
    </row>
    <row r="234" ht="16.5">
      <c r="G234" s="179"/>
    </row>
    <row r="235" ht="16.5">
      <c r="G235" s="179"/>
    </row>
    <row r="236" ht="16.5" customHeight="1">
      <c r="G236" s="179"/>
    </row>
    <row r="237" ht="16.5" customHeight="1"/>
    <row r="239" ht="21.75" customHeight="1"/>
    <row r="240" ht="24" customHeight="1"/>
    <row r="241" ht="18.75" customHeight="1"/>
    <row r="242" spans="8:14" ht="16.5" customHeight="1">
      <c r="H242" s="274" t="s">
        <v>140</v>
      </c>
      <c r="I242" s="274"/>
      <c r="J242" s="274"/>
      <c r="K242" s="274"/>
      <c r="L242" s="274"/>
      <c r="M242" s="274"/>
      <c r="N242" s="274"/>
    </row>
    <row r="243" spans="8:14" ht="16.5" customHeight="1">
      <c r="H243" s="294" t="s">
        <v>142</v>
      </c>
      <c r="I243" s="294"/>
      <c r="J243" s="294"/>
      <c r="K243" s="294"/>
      <c r="L243" s="294"/>
      <c r="M243" s="294"/>
      <c r="N243" s="294"/>
    </row>
    <row r="244" spans="8:14" ht="16.5" customHeight="1" thickBot="1">
      <c r="H244" s="181" t="s">
        <v>41</v>
      </c>
      <c r="I244" s="415" t="s">
        <v>143</v>
      </c>
      <c r="J244" s="416"/>
      <c r="K244" s="416"/>
      <c r="L244" s="416"/>
      <c r="M244" s="416"/>
      <c r="N244" s="417"/>
    </row>
    <row r="245" spans="8:26" ht="16.5" customHeight="1" thickBot="1" thickTop="1">
      <c r="H245" s="398" t="s">
        <v>48</v>
      </c>
      <c r="I245" s="304" t="s">
        <v>145</v>
      </c>
      <c r="J245" s="305"/>
      <c r="K245" s="305"/>
      <c r="L245" s="305"/>
      <c r="M245" s="305"/>
      <c r="N245" s="306"/>
      <c r="U245" s="283" t="s">
        <v>141</v>
      </c>
      <c r="V245" s="284"/>
      <c r="W245" s="284"/>
      <c r="X245" s="284"/>
      <c r="Y245" s="284"/>
      <c r="Z245" s="285"/>
    </row>
    <row r="246" spans="8:26" ht="16.5" customHeight="1" thickBot="1" thickTop="1">
      <c r="H246" s="399"/>
      <c r="I246" s="263" t="s">
        <v>148</v>
      </c>
      <c r="J246" s="264"/>
      <c r="K246" s="264"/>
      <c r="L246" s="264"/>
      <c r="M246" s="264"/>
      <c r="N246" s="265"/>
      <c r="U246" s="295" t="s">
        <v>39</v>
      </c>
      <c r="V246" s="295"/>
      <c r="W246" s="295"/>
      <c r="X246" s="295"/>
      <c r="Y246" s="295"/>
      <c r="Z246" s="295"/>
    </row>
    <row r="247" spans="8:26" ht="16.5" customHeight="1" thickTop="1">
      <c r="H247" s="183" t="s">
        <v>55</v>
      </c>
      <c r="I247" s="288" t="s">
        <v>150</v>
      </c>
      <c r="J247" s="289"/>
      <c r="K247" s="289"/>
      <c r="L247" s="289"/>
      <c r="M247" s="289"/>
      <c r="N247" s="290"/>
      <c r="U247" s="178"/>
      <c r="V247" s="36" t="s">
        <v>42</v>
      </c>
      <c r="W247" s="300" t="s">
        <v>144</v>
      </c>
      <c r="X247" s="301"/>
      <c r="Y247" s="301"/>
      <c r="Z247" s="15"/>
    </row>
    <row r="248" spans="8:26" ht="16.5" customHeight="1">
      <c r="H248" s="307" t="s">
        <v>152</v>
      </c>
      <c r="I248" s="307"/>
      <c r="J248" s="307"/>
      <c r="K248" s="307"/>
      <c r="L248" s="307"/>
      <c r="M248" s="307"/>
      <c r="N248" s="307"/>
      <c r="U248" s="178"/>
      <c r="V248" s="37" t="s">
        <v>49</v>
      </c>
      <c r="W248" s="286" t="s">
        <v>146</v>
      </c>
      <c r="X248" s="287"/>
      <c r="Y248" s="287"/>
      <c r="Z248" s="15"/>
    </row>
    <row r="249" spans="8:26" ht="16.5" customHeight="1">
      <c r="H249" s="310" t="s">
        <v>154</v>
      </c>
      <c r="I249" s="310"/>
      <c r="J249" s="310"/>
      <c r="K249" s="310"/>
      <c r="L249" s="310"/>
      <c r="M249" s="310"/>
      <c r="N249" s="310"/>
      <c r="U249" s="178"/>
      <c r="V249" s="37" t="s">
        <v>53</v>
      </c>
      <c r="W249" s="286" t="s">
        <v>149</v>
      </c>
      <c r="X249" s="287"/>
      <c r="Y249" s="287"/>
      <c r="Z249" s="15"/>
    </row>
    <row r="250" spans="8:26" ht="16.5" customHeight="1">
      <c r="H250" s="313" t="s">
        <v>156</v>
      </c>
      <c r="I250" s="313"/>
      <c r="J250" s="313"/>
      <c r="K250" s="313"/>
      <c r="L250" s="313"/>
      <c r="M250" s="313"/>
      <c r="N250" s="313"/>
      <c r="U250" s="178"/>
      <c r="V250" s="37" t="s">
        <v>56</v>
      </c>
      <c r="W250" s="286" t="s">
        <v>151</v>
      </c>
      <c r="X250" s="287"/>
      <c r="Y250" s="287"/>
      <c r="Z250" s="15"/>
    </row>
    <row r="251" spans="8:26" ht="24" customHeight="1">
      <c r="H251" s="418"/>
      <c r="I251" s="418"/>
      <c r="J251" s="418"/>
      <c r="K251" s="418"/>
      <c r="L251" s="418"/>
      <c r="M251" s="418"/>
      <c r="N251" s="418"/>
      <c r="U251" s="178"/>
      <c r="V251" s="37" t="s">
        <v>59</v>
      </c>
      <c r="W251" s="308" t="s">
        <v>153</v>
      </c>
      <c r="X251" s="309"/>
      <c r="Y251" s="309"/>
      <c r="Z251" s="15"/>
    </row>
    <row r="252" spans="8:26" ht="16.5" customHeight="1">
      <c r="H252" s="325" t="s">
        <v>66</v>
      </c>
      <c r="I252" s="325"/>
      <c r="J252" s="325"/>
      <c r="K252" s="325"/>
      <c r="L252" s="325"/>
      <c r="M252" s="325"/>
      <c r="N252" s="325"/>
      <c r="U252" s="178"/>
      <c r="V252" s="63" t="s">
        <v>138</v>
      </c>
      <c r="W252" s="311" t="s">
        <v>155</v>
      </c>
      <c r="X252" s="312"/>
      <c r="Y252" s="312"/>
      <c r="Z252" s="15"/>
    </row>
    <row r="253" spans="8:26" ht="16.5" customHeight="1">
      <c r="H253" s="181"/>
      <c r="I253" s="398" t="s">
        <v>161</v>
      </c>
      <c r="J253" s="143" t="s">
        <v>162</v>
      </c>
      <c r="K253" s="143" t="s">
        <v>163</v>
      </c>
      <c r="L253" s="143" t="s">
        <v>164</v>
      </c>
      <c r="M253" s="143" t="s">
        <v>165</v>
      </c>
      <c r="N253" s="143" t="s">
        <v>166</v>
      </c>
      <c r="U253" s="178"/>
      <c r="V253" s="37" t="s">
        <v>64</v>
      </c>
      <c r="W253" s="314" t="s">
        <v>157</v>
      </c>
      <c r="X253" s="315"/>
      <c r="Y253" s="315"/>
      <c r="Z253" s="15"/>
    </row>
    <row r="254" spans="8:26" ht="16.5" customHeight="1">
      <c r="H254" s="30" t="s">
        <v>168</v>
      </c>
      <c r="I254" s="419"/>
      <c r="J254" s="31" t="s">
        <v>169</v>
      </c>
      <c r="K254" s="35">
        <v>280000</v>
      </c>
      <c r="L254" s="32">
        <f aca="true" t="shared" si="9" ref="L254:N255">SUM(K254+Q282)</f>
        <v>275000</v>
      </c>
      <c r="M254" s="32">
        <f t="shared" si="9"/>
        <v>270000</v>
      </c>
      <c r="N254" s="32">
        <f t="shared" si="9"/>
        <v>265000</v>
      </c>
      <c r="U254" s="178"/>
      <c r="V254" s="37" t="s">
        <v>158</v>
      </c>
      <c r="W254" s="323" t="s">
        <v>159</v>
      </c>
      <c r="X254" s="324"/>
      <c r="Y254" s="324"/>
      <c r="Z254" s="15"/>
    </row>
    <row r="255" spans="8:26" ht="16.5" customHeight="1" thickBot="1">
      <c r="H255" s="33"/>
      <c r="I255" s="399"/>
      <c r="J255" s="31" t="s">
        <v>170</v>
      </c>
      <c r="K255" s="32">
        <v>350000</v>
      </c>
      <c r="L255" s="32">
        <f t="shared" si="9"/>
        <v>320000</v>
      </c>
      <c r="M255" s="32">
        <f t="shared" si="9"/>
        <v>295000</v>
      </c>
      <c r="N255" s="32">
        <f t="shared" si="9"/>
        <v>280000</v>
      </c>
      <c r="U255" s="178"/>
      <c r="V255" s="38" t="s">
        <v>67</v>
      </c>
      <c r="W255" s="326" t="s">
        <v>160</v>
      </c>
      <c r="X255" s="327"/>
      <c r="Y255" s="327"/>
      <c r="Z255" s="15"/>
    </row>
    <row r="256" spans="8:26" ht="19.5" customHeight="1" thickBot="1" thickTop="1">
      <c r="H256" s="316" t="s">
        <v>171</v>
      </c>
      <c r="I256" s="317"/>
      <c r="J256" s="317"/>
      <c r="K256" s="317"/>
      <c r="L256" s="317"/>
      <c r="M256" s="317"/>
      <c r="N256" s="318"/>
      <c r="U256" s="281"/>
      <c r="V256" s="281"/>
      <c r="W256" s="281"/>
      <c r="X256" s="281"/>
      <c r="Y256" s="281"/>
      <c r="Z256" s="281"/>
    </row>
    <row r="257" spans="8:26" ht="17.25" thickBot="1">
      <c r="H257" s="400"/>
      <c r="I257" s="400"/>
      <c r="J257" s="400"/>
      <c r="K257" s="400"/>
      <c r="L257" s="400"/>
      <c r="M257" s="400"/>
      <c r="N257" s="400"/>
      <c r="U257" s="178"/>
      <c r="V257" s="39" t="s">
        <v>69</v>
      </c>
      <c r="W257" s="328"/>
      <c r="X257" s="281"/>
      <c r="Y257" s="281"/>
      <c r="Z257" s="281"/>
    </row>
    <row r="258" spans="8:26" ht="17.25" thickBot="1">
      <c r="H258" s="34"/>
      <c r="I258" s="320" t="s">
        <v>172</v>
      </c>
      <c r="J258" s="143" t="s">
        <v>162</v>
      </c>
      <c r="K258" s="143" t="s">
        <v>163</v>
      </c>
      <c r="L258" s="143" t="s">
        <v>164</v>
      </c>
      <c r="M258" s="143" t="s">
        <v>165</v>
      </c>
      <c r="N258" s="143" t="s">
        <v>166</v>
      </c>
      <c r="U258" s="281"/>
      <c r="V258" s="281"/>
      <c r="W258" s="281"/>
      <c r="X258" s="281"/>
      <c r="Y258" s="281"/>
      <c r="Z258" s="281"/>
    </row>
    <row r="259" spans="8:26" ht="17.25" thickTop="1">
      <c r="H259" s="30" t="s">
        <v>174</v>
      </c>
      <c r="I259" s="321"/>
      <c r="J259" s="31" t="s">
        <v>169</v>
      </c>
      <c r="K259" s="35">
        <f aca="true" t="shared" si="10" ref="K259:N260">SUM(K254+P276)</f>
        <v>290000</v>
      </c>
      <c r="L259" s="35">
        <f t="shared" si="10"/>
        <v>280000</v>
      </c>
      <c r="M259" s="35">
        <f t="shared" si="10"/>
        <v>275000</v>
      </c>
      <c r="N259" s="35">
        <f t="shared" si="10"/>
        <v>270000</v>
      </c>
      <c r="U259" s="178"/>
      <c r="V259" s="36" t="s">
        <v>70</v>
      </c>
      <c r="W259" s="55" t="s">
        <v>71</v>
      </c>
      <c r="X259" s="55" t="s">
        <v>72</v>
      </c>
      <c r="Y259" s="56" t="s">
        <v>73</v>
      </c>
      <c r="Z259" s="15"/>
    </row>
    <row r="260" spans="8:26" ht="16.5">
      <c r="H260" s="33"/>
      <c r="I260" s="322"/>
      <c r="J260" s="31" t="s">
        <v>170</v>
      </c>
      <c r="K260" s="35">
        <f t="shared" si="10"/>
        <v>370000</v>
      </c>
      <c r="L260" s="35">
        <f t="shared" si="10"/>
        <v>335000</v>
      </c>
      <c r="M260" s="35">
        <f t="shared" si="10"/>
        <v>310000</v>
      </c>
      <c r="N260" s="35">
        <f t="shared" si="10"/>
        <v>295000</v>
      </c>
      <c r="U260" s="178"/>
      <c r="V260" s="37" t="s">
        <v>74</v>
      </c>
      <c r="W260" s="46"/>
      <c r="X260" s="47"/>
      <c r="Y260" s="48">
        <f aca="true" t="shared" si="11" ref="Y260:Y265">SUM(W260*X260)</f>
        <v>0</v>
      </c>
      <c r="Z260" s="15"/>
    </row>
    <row r="261" spans="8:26" ht="22.5" customHeight="1">
      <c r="H261" s="316" t="s">
        <v>171</v>
      </c>
      <c r="I261" s="317"/>
      <c r="J261" s="317"/>
      <c r="K261" s="317"/>
      <c r="L261" s="317"/>
      <c r="M261" s="317"/>
      <c r="N261" s="318"/>
      <c r="U261" s="178"/>
      <c r="V261" s="37" t="s">
        <v>173</v>
      </c>
      <c r="W261" s="46"/>
      <c r="X261" s="47"/>
      <c r="Y261" s="48">
        <f t="shared" si="11"/>
        <v>0</v>
      </c>
      <c r="Z261" s="15"/>
    </row>
    <row r="262" spans="8:26" ht="16.5">
      <c r="H262" s="180"/>
      <c r="I262" s="180"/>
      <c r="J262" s="180"/>
      <c r="K262" s="180"/>
      <c r="L262" s="180"/>
      <c r="M262" s="180"/>
      <c r="N262" s="180"/>
      <c r="U262" s="178"/>
      <c r="V262" s="37" t="s">
        <v>77</v>
      </c>
      <c r="W262" s="46"/>
      <c r="X262" s="47"/>
      <c r="Y262" s="48">
        <f t="shared" si="11"/>
        <v>0</v>
      </c>
      <c r="Z262" s="15"/>
    </row>
    <row r="263" spans="8:26" ht="16.5">
      <c r="H263" s="75"/>
      <c r="I263" s="70" t="s">
        <v>177</v>
      </c>
      <c r="J263" s="143" t="s">
        <v>162</v>
      </c>
      <c r="K263" s="143" t="s">
        <v>163</v>
      </c>
      <c r="L263" s="143" t="s">
        <v>164</v>
      </c>
      <c r="M263" s="143" t="s">
        <v>165</v>
      </c>
      <c r="N263" s="143" t="s">
        <v>166</v>
      </c>
      <c r="O263" s="179"/>
      <c r="U263" s="178"/>
      <c r="V263" s="37" t="s">
        <v>175</v>
      </c>
      <c r="W263" s="46"/>
      <c r="X263" s="47"/>
      <c r="Y263" s="48">
        <f t="shared" si="11"/>
        <v>0</v>
      </c>
      <c r="Z263" s="15"/>
    </row>
    <row r="264" spans="8:26" ht="16.5" customHeight="1">
      <c r="H264" s="94" t="s">
        <v>178</v>
      </c>
      <c r="I264" s="78" t="s">
        <v>179</v>
      </c>
      <c r="J264" s="31" t="s">
        <v>169</v>
      </c>
      <c r="K264" s="35">
        <f aca="true" t="shared" si="12" ref="K264:N265">SUM(K259+P279)</f>
        <v>325000</v>
      </c>
      <c r="L264" s="35">
        <f t="shared" si="12"/>
        <v>310000</v>
      </c>
      <c r="M264" s="35">
        <f t="shared" si="12"/>
        <v>300000</v>
      </c>
      <c r="N264" s="35">
        <f t="shared" si="12"/>
        <v>290000</v>
      </c>
      <c r="O264" s="179"/>
      <c r="P264" s="179"/>
      <c r="Q264" s="179"/>
      <c r="R264" s="179"/>
      <c r="S264" s="179"/>
      <c r="T264" s="179"/>
      <c r="U264" s="178"/>
      <c r="V264" s="37" t="s">
        <v>176</v>
      </c>
      <c r="W264" s="49"/>
      <c r="X264" s="50"/>
      <c r="Y264" s="48">
        <f t="shared" si="11"/>
        <v>0</v>
      </c>
      <c r="Z264" s="15"/>
    </row>
    <row r="265" spans="8:26" ht="17.25" thickBot="1">
      <c r="H265" s="88" t="s">
        <v>180</v>
      </c>
      <c r="I265" s="79" t="s">
        <v>181</v>
      </c>
      <c r="J265" s="31" t="s">
        <v>182</v>
      </c>
      <c r="K265" s="35">
        <f t="shared" si="12"/>
        <v>445000</v>
      </c>
      <c r="L265" s="35">
        <f t="shared" si="12"/>
        <v>390000</v>
      </c>
      <c r="M265" s="35">
        <f t="shared" si="12"/>
        <v>360000</v>
      </c>
      <c r="N265" s="35">
        <f t="shared" si="12"/>
        <v>345000</v>
      </c>
      <c r="O265" s="179"/>
      <c r="P265" s="179"/>
      <c r="Q265" s="179"/>
      <c r="R265" s="179"/>
      <c r="S265" s="179"/>
      <c r="T265" s="179"/>
      <c r="U265" s="178"/>
      <c r="V265" s="38" t="s">
        <v>78</v>
      </c>
      <c r="W265" s="49"/>
      <c r="X265" s="50"/>
      <c r="Y265" s="51">
        <f t="shared" si="11"/>
        <v>0</v>
      </c>
      <c r="Z265" s="15"/>
    </row>
    <row r="266" spans="8:26" ht="27.75" thickBot="1" thickTop="1">
      <c r="H266" s="401" t="s">
        <v>183</v>
      </c>
      <c r="I266" s="401"/>
      <c r="J266" s="401"/>
      <c r="K266" s="401"/>
      <c r="L266" s="401"/>
      <c r="M266" s="401"/>
      <c r="N266" s="401"/>
      <c r="O266" s="179"/>
      <c r="P266" s="179"/>
      <c r="Q266" s="179"/>
      <c r="R266" s="11"/>
      <c r="S266" s="179"/>
      <c r="T266" s="179"/>
      <c r="U266" s="178"/>
      <c r="V266" s="77" t="s">
        <v>79</v>
      </c>
      <c r="W266" s="3"/>
      <c r="X266" s="2"/>
      <c r="Y266" s="8">
        <f>SUM(Y260:Y265)</f>
        <v>0</v>
      </c>
      <c r="Z266" s="15"/>
    </row>
    <row r="267" spans="8:26" ht="18.75" thickBot="1" thickTop="1">
      <c r="H267" s="402" t="s">
        <v>185</v>
      </c>
      <c r="I267" s="403"/>
      <c r="J267" s="403"/>
      <c r="K267" s="403"/>
      <c r="L267" s="403"/>
      <c r="M267" s="403"/>
      <c r="N267" s="404"/>
      <c r="O267" s="179"/>
      <c r="P267" s="179"/>
      <c r="Q267" s="179"/>
      <c r="R267" s="179"/>
      <c r="S267" s="179"/>
      <c r="T267" s="179"/>
      <c r="U267" s="178"/>
      <c r="V267" s="41" t="s">
        <v>80</v>
      </c>
      <c r="W267" s="40"/>
      <c r="X267" s="40"/>
      <c r="Y267" s="40"/>
      <c r="Z267" s="15"/>
    </row>
    <row r="268" spans="8:26" ht="17.25" thickTop="1">
      <c r="H268" s="405" t="s">
        <v>187</v>
      </c>
      <c r="I268" s="406"/>
      <c r="J268" s="406"/>
      <c r="K268" s="406"/>
      <c r="L268" s="406"/>
      <c r="M268" s="406"/>
      <c r="N268" s="407"/>
      <c r="O268" s="179"/>
      <c r="P268" s="179"/>
      <c r="Q268" s="179"/>
      <c r="R268" s="179"/>
      <c r="S268" s="179"/>
      <c r="T268" s="179"/>
      <c r="U268" s="178"/>
      <c r="V268" s="140" t="s">
        <v>139</v>
      </c>
      <c r="W268" s="60"/>
      <c r="X268" s="61">
        <v>-150000</v>
      </c>
      <c r="Y268" s="62">
        <f>SUM(W268*X268)</f>
        <v>0</v>
      </c>
      <c r="Z268" s="15"/>
    </row>
    <row r="269" spans="8:26" ht="16.5">
      <c r="H269" s="336" t="s">
        <v>81</v>
      </c>
      <c r="I269" s="336"/>
      <c r="J269" s="336"/>
      <c r="K269" s="336"/>
      <c r="L269" s="336"/>
      <c r="M269" s="336"/>
      <c r="N269" s="336"/>
      <c r="O269" s="179"/>
      <c r="P269" s="179"/>
      <c r="Q269" s="179"/>
      <c r="R269" s="179"/>
      <c r="S269" s="179"/>
      <c r="T269" s="179"/>
      <c r="U269" s="178"/>
      <c r="V269" s="64" t="s">
        <v>184</v>
      </c>
      <c r="W269" s="52"/>
      <c r="X269" s="53"/>
      <c r="Y269" s="54">
        <f aca="true" t="shared" si="13" ref="Y269:Y275">SUM(W269*X269)</f>
        <v>0</v>
      </c>
      <c r="Z269" s="15"/>
    </row>
    <row r="270" spans="8:26" ht="16.5" customHeight="1">
      <c r="H270" s="408" t="s">
        <v>82</v>
      </c>
      <c r="I270" s="408"/>
      <c r="J270" s="408"/>
      <c r="K270" s="408"/>
      <c r="L270" s="408"/>
      <c r="M270" s="408"/>
      <c r="N270" s="408"/>
      <c r="O270" s="179"/>
      <c r="P270" s="179"/>
      <c r="Q270" s="179"/>
      <c r="R270" s="179"/>
      <c r="S270" s="179"/>
      <c r="T270" s="179"/>
      <c r="U270" s="178"/>
      <c r="V270" s="144" t="s">
        <v>186</v>
      </c>
      <c r="W270" s="52"/>
      <c r="X270" s="53"/>
      <c r="Y270" s="54">
        <f t="shared" si="13"/>
        <v>0</v>
      </c>
      <c r="Z270" s="15"/>
    </row>
    <row r="271" spans="8:26" ht="21" customHeight="1">
      <c r="H271" s="409" t="s">
        <v>190</v>
      </c>
      <c r="I271" s="410"/>
      <c r="J271" s="410"/>
      <c r="K271" s="410"/>
      <c r="L271" s="410"/>
      <c r="M271" s="410"/>
      <c r="N271" s="411"/>
      <c r="O271" s="179"/>
      <c r="P271" s="179"/>
      <c r="Q271" s="179"/>
      <c r="R271" s="179"/>
      <c r="S271" s="179"/>
      <c r="T271" s="179"/>
      <c r="U271" s="178"/>
      <c r="V271" s="139"/>
      <c r="W271" s="52"/>
      <c r="X271" s="53"/>
      <c r="Y271" s="54">
        <f t="shared" si="13"/>
        <v>0</v>
      </c>
      <c r="Z271" s="15"/>
    </row>
    <row r="272" spans="8:26" ht="17.25">
      <c r="H272" s="412" t="s">
        <v>83</v>
      </c>
      <c r="I272" s="413"/>
      <c r="J272" s="413"/>
      <c r="K272" s="413"/>
      <c r="L272" s="413"/>
      <c r="M272" s="413"/>
      <c r="N272" s="414"/>
      <c r="O272" s="179"/>
      <c r="P272" s="179"/>
      <c r="Q272" s="179"/>
      <c r="R272" s="179"/>
      <c r="S272" s="179"/>
      <c r="T272" s="179"/>
      <c r="U272" s="178"/>
      <c r="V272" s="139" t="s">
        <v>188</v>
      </c>
      <c r="W272" s="52"/>
      <c r="X272" s="53"/>
      <c r="Y272" s="54">
        <f t="shared" si="13"/>
        <v>0</v>
      </c>
      <c r="Z272" s="15"/>
    </row>
    <row r="273" spans="8:26" ht="17.25" thickBot="1">
      <c r="H273" s="59"/>
      <c r="I273" s="59"/>
      <c r="J273" s="180"/>
      <c r="K273" s="180"/>
      <c r="L273" s="180"/>
      <c r="M273" s="180"/>
      <c r="N273" s="180"/>
      <c r="O273" s="179"/>
      <c r="P273" s="179"/>
      <c r="Q273" s="179"/>
      <c r="R273" s="179"/>
      <c r="S273" s="179"/>
      <c r="T273" s="179"/>
      <c r="U273" s="178"/>
      <c r="V273" s="64" t="s">
        <v>189</v>
      </c>
      <c r="W273" s="52"/>
      <c r="X273" s="53"/>
      <c r="Y273" s="54">
        <f t="shared" si="13"/>
        <v>0</v>
      </c>
      <c r="Z273" s="15"/>
    </row>
    <row r="274" spans="8:26" ht="17.25" thickTop="1">
      <c r="H274" s="344" t="s">
        <v>193</v>
      </c>
      <c r="I274" s="345"/>
      <c r="J274" s="346" t="s">
        <v>194</v>
      </c>
      <c r="K274" s="347"/>
      <c r="L274" s="347"/>
      <c r="M274" s="347"/>
      <c r="N274" s="348"/>
      <c r="O274" s="179"/>
      <c r="P274" s="13" t="s">
        <v>167</v>
      </c>
      <c r="Q274" s="13" t="s">
        <v>167</v>
      </c>
      <c r="R274" s="13" t="s">
        <v>167</v>
      </c>
      <c r="S274" s="13" t="s">
        <v>167</v>
      </c>
      <c r="T274" s="13"/>
      <c r="U274" s="178"/>
      <c r="V274" s="64" t="s">
        <v>191</v>
      </c>
      <c r="W274" s="52"/>
      <c r="X274" s="53">
        <v>15000</v>
      </c>
      <c r="Y274" s="54">
        <f t="shared" si="13"/>
        <v>0</v>
      </c>
      <c r="Z274" s="15"/>
    </row>
    <row r="275" spans="8:26" ht="16.5">
      <c r="H275" s="269" t="s">
        <v>195</v>
      </c>
      <c r="I275" s="270"/>
      <c r="J275" s="271" t="s">
        <v>196</v>
      </c>
      <c r="K275" s="272"/>
      <c r="L275" s="272"/>
      <c r="M275" s="272"/>
      <c r="N275" s="273"/>
      <c r="O275" s="179"/>
      <c r="P275" s="13"/>
      <c r="Q275" s="13"/>
      <c r="R275" s="13"/>
      <c r="S275" s="179"/>
      <c r="T275" s="179"/>
      <c r="U275" s="178"/>
      <c r="V275" s="64" t="s">
        <v>192</v>
      </c>
      <c r="W275" s="52"/>
      <c r="X275" s="53">
        <v>8000</v>
      </c>
      <c r="Y275" s="54">
        <f t="shared" si="13"/>
        <v>0</v>
      </c>
      <c r="Z275" s="15"/>
    </row>
    <row r="276" spans="8:26" ht="16.5">
      <c r="H276" s="269" t="s">
        <v>197</v>
      </c>
      <c r="I276" s="270"/>
      <c r="J276" s="349" t="s">
        <v>198</v>
      </c>
      <c r="K276" s="350"/>
      <c r="L276" s="350"/>
      <c r="M276" s="350"/>
      <c r="N276" s="351"/>
      <c r="O276" s="12"/>
      <c r="P276" s="13">
        <v>10000</v>
      </c>
      <c r="Q276" s="13">
        <v>5000</v>
      </c>
      <c r="R276" s="13">
        <v>5000</v>
      </c>
      <c r="S276" s="5">
        <v>5000</v>
      </c>
      <c r="T276" s="5"/>
      <c r="U276" s="178"/>
      <c r="V276" s="145"/>
      <c r="W276" s="52"/>
      <c r="X276" s="53"/>
      <c r="Y276" s="54">
        <f>SUM(W276*X276)</f>
        <v>0</v>
      </c>
      <c r="Z276" s="15"/>
    </row>
    <row r="277" spans="8:26" ht="16.5" customHeight="1" thickBot="1">
      <c r="H277" s="269" t="s">
        <v>200</v>
      </c>
      <c r="I277" s="270"/>
      <c r="J277" s="420" t="s">
        <v>201</v>
      </c>
      <c r="K277" s="421"/>
      <c r="L277" s="421"/>
      <c r="M277" s="421"/>
      <c r="N277" s="422"/>
      <c r="O277" s="12"/>
      <c r="P277" s="13">
        <v>20000</v>
      </c>
      <c r="Q277" s="13">
        <v>15000</v>
      </c>
      <c r="R277" s="13">
        <v>15000</v>
      </c>
      <c r="S277" s="14">
        <v>15000</v>
      </c>
      <c r="T277" s="14"/>
      <c r="U277" s="178"/>
      <c r="V277" s="145"/>
      <c r="W277" s="86"/>
      <c r="X277" s="87"/>
      <c r="Y277" s="68">
        <f>SUM(W277*X277)</f>
        <v>0</v>
      </c>
      <c r="Z277" s="15"/>
    </row>
    <row r="278" spans="8:26" ht="23.25" customHeight="1" thickBot="1" thickTop="1">
      <c r="H278" s="423" t="s">
        <v>202</v>
      </c>
      <c r="I278" s="424"/>
      <c r="J278" s="271" t="s">
        <v>203</v>
      </c>
      <c r="K278" s="272"/>
      <c r="L278" s="272"/>
      <c r="M278" s="272"/>
      <c r="N278" s="273"/>
      <c r="O278" s="179"/>
      <c r="P278" s="13"/>
      <c r="Q278" s="13"/>
      <c r="R278" s="13"/>
      <c r="S278" s="14"/>
      <c r="T278" s="14"/>
      <c r="U278" s="281"/>
      <c r="V278" s="281"/>
      <c r="W278" s="281"/>
      <c r="X278" s="281"/>
      <c r="Y278" s="281"/>
      <c r="Z278" s="281"/>
    </row>
    <row r="279" spans="8:26" ht="21.75" customHeight="1" thickBot="1" thickTop="1">
      <c r="H279" s="269"/>
      <c r="I279" s="270"/>
      <c r="J279" s="271" t="s">
        <v>204</v>
      </c>
      <c r="K279" s="272"/>
      <c r="L279" s="272"/>
      <c r="M279" s="272"/>
      <c r="N279" s="273"/>
      <c r="O279" s="179"/>
      <c r="P279" s="13">
        <v>35000</v>
      </c>
      <c r="Q279" s="13">
        <v>30000</v>
      </c>
      <c r="R279" s="13">
        <v>25000</v>
      </c>
      <c r="S279" s="13">
        <v>20000</v>
      </c>
      <c r="T279" s="13"/>
      <c r="U279" s="178"/>
      <c r="V279" s="44" t="s">
        <v>84</v>
      </c>
      <c r="W279" s="352" t="s">
        <v>199</v>
      </c>
      <c r="X279" s="353"/>
      <c r="Y279" s="353"/>
      <c r="Z279" s="15"/>
    </row>
    <row r="280" spans="8:26" ht="18" thickBot="1" thickTop="1">
      <c r="H280" s="425" t="s">
        <v>205</v>
      </c>
      <c r="I280" s="426"/>
      <c r="J280" s="271" t="s">
        <v>206</v>
      </c>
      <c r="K280" s="272"/>
      <c r="L280" s="272"/>
      <c r="M280" s="272"/>
      <c r="N280" s="273"/>
      <c r="O280" s="179"/>
      <c r="P280" s="13">
        <v>75000</v>
      </c>
      <c r="Q280" s="13">
        <v>55000</v>
      </c>
      <c r="R280" s="14">
        <v>50000</v>
      </c>
      <c r="S280" s="14">
        <v>50000</v>
      </c>
      <c r="T280" s="14"/>
      <c r="U280" s="281"/>
      <c r="V280" s="281"/>
      <c r="W280" s="281"/>
      <c r="X280" s="281"/>
      <c r="Y280" s="281"/>
      <c r="Z280" s="281"/>
    </row>
    <row r="281" spans="8:26" ht="27.75" thickBot="1" thickTop="1">
      <c r="H281" s="427" t="s">
        <v>207</v>
      </c>
      <c r="I281" s="428"/>
      <c r="J281" s="271" t="s">
        <v>208</v>
      </c>
      <c r="K281" s="272"/>
      <c r="L281" s="272"/>
      <c r="M281" s="272"/>
      <c r="N281" s="273"/>
      <c r="O281" s="12"/>
      <c r="P281" s="13"/>
      <c r="Q281" s="13"/>
      <c r="R281" s="14"/>
      <c r="S281" s="14"/>
      <c r="T281" s="14"/>
      <c r="U281" s="178"/>
      <c r="V281" s="45" t="s">
        <v>85</v>
      </c>
      <c r="W281" s="359">
        <f>SUM(Y266+Y268+Y269+Y274+Y275+Y276+Y277+Y270+Y271+Y272+Y273)</f>
        <v>0</v>
      </c>
      <c r="X281" s="360"/>
      <c r="Y281" s="360"/>
      <c r="Z281" s="15"/>
    </row>
    <row r="282" spans="8:26" ht="18" thickBot="1" thickTop="1">
      <c r="H282" s="429" t="s">
        <v>209</v>
      </c>
      <c r="I282" s="430"/>
      <c r="J282" s="431" t="s">
        <v>210</v>
      </c>
      <c r="K282" s="432"/>
      <c r="L282" s="432"/>
      <c r="M282" s="432"/>
      <c r="N282" s="433"/>
      <c r="O282" s="12"/>
      <c r="P282" s="13">
        <v>1</v>
      </c>
      <c r="Q282" s="13">
        <v>-5000</v>
      </c>
      <c r="R282" s="13">
        <v>-5000</v>
      </c>
      <c r="S282" s="14">
        <v>-5000</v>
      </c>
      <c r="T282" s="14"/>
      <c r="U282" s="179"/>
      <c r="V282" s="363" t="s">
        <v>86</v>
      </c>
      <c r="W282" s="363"/>
      <c r="X282" s="363"/>
      <c r="Y282" s="363"/>
      <c r="Z282" s="179"/>
    </row>
    <row r="283" spans="8:26" ht="18" thickTop="1">
      <c r="H283" s="434" t="s">
        <v>211</v>
      </c>
      <c r="I283" s="435"/>
      <c r="J283" s="435"/>
      <c r="K283" s="435"/>
      <c r="L283" s="435"/>
      <c r="M283" s="435"/>
      <c r="N283" s="435"/>
      <c r="O283" s="179"/>
      <c r="P283" s="13">
        <v>1</v>
      </c>
      <c r="Q283" s="13">
        <v>-30000</v>
      </c>
      <c r="R283" s="13">
        <v>-25000</v>
      </c>
      <c r="S283" s="14">
        <v>-15000</v>
      </c>
      <c r="T283" s="14"/>
      <c r="U283" s="179"/>
      <c r="V283" s="374" t="s">
        <v>87</v>
      </c>
      <c r="W283" s="375"/>
      <c r="X283" s="375"/>
      <c r="Y283" s="375"/>
      <c r="Z283" s="15"/>
    </row>
    <row r="284" spans="8:26" ht="17.25" thickBot="1">
      <c r="H284" s="373"/>
      <c r="I284" s="373"/>
      <c r="J284" s="373"/>
      <c r="K284" s="373"/>
      <c r="L284" s="373"/>
      <c r="M284" s="373"/>
      <c r="N284" s="373"/>
      <c r="O284" s="179"/>
      <c r="P284" s="13">
        <v>1</v>
      </c>
      <c r="Q284" s="13">
        <v>-10000</v>
      </c>
      <c r="R284" s="13">
        <v>-5000</v>
      </c>
      <c r="S284" s="13">
        <v>-5000</v>
      </c>
      <c r="T284" s="13"/>
      <c r="U284" s="179"/>
      <c r="V284" s="376" t="s">
        <v>88</v>
      </c>
      <c r="W284" s="377"/>
      <c r="X284" s="377"/>
      <c r="Y284" s="377"/>
      <c r="Z284" s="15"/>
    </row>
    <row r="285" spans="8:26" ht="17.25" thickTop="1">
      <c r="H285" s="380" t="s">
        <v>213</v>
      </c>
      <c r="I285" s="381"/>
      <c r="J285" s="381"/>
      <c r="K285" s="381"/>
      <c r="L285" s="381"/>
      <c r="M285" s="381"/>
      <c r="N285" s="382"/>
      <c r="O285" s="179"/>
      <c r="P285" s="13">
        <v>1</v>
      </c>
      <c r="Q285" s="13">
        <v>-35000</v>
      </c>
      <c r="R285" s="14">
        <v>-20000</v>
      </c>
      <c r="S285" s="14">
        <v>-15000</v>
      </c>
      <c r="T285" s="14"/>
      <c r="U285" s="179"/>
      <c r="V285" s="367" t="s">
        <v>89</v>
      </c>
      <c r="W285" s="368"/>
      <c r="X285" s="368"/>
      <c r="Y285" s="368"/>
      <c r="Z285" s="15"/>
    </row>
    <row r="286" spans="8:26" ht="21.75" customHeight="1">
      <c r="H286" s="266" t="s">
        <v>216</v>
      </c>
      <c r="I286" s="267"/>
      <c r="J286" s="267"/>
      <c r="K286" s="267"/>
      <c r="L286" s="267"/>
      <c r="M286" s="267"/>
      <c r="N286" s="268"/>
      <c r="O286" s="12"/>
      <c r="P286" s="13">
        <v>1</v>
      </c>
      <c r="Q286" s="13">
        <v>-15000</v>
      </c>
      <c r="R286" s="13">
        <v>-10000</v>
      </c>
      <c r="S286" s="13">
        <v>-10000</v>
      </c>
      <c r="T286" s="13"/>
      <c r="U286" s="179"/>
      <c r="V286" s="371" t="s">
        <v>91</v>
      </c>
      <c r="W286" s="372"/>
      <c r="X286" s="372"/>
      <c r="Y286" s="372"/>
      <c r="Z286" s="15"/>
    </row>
    <row r="287" spans="8:26" ht="16.5">
      <c r="H287" s="275" t="s">
        <v>218</v>
      </c>
      <c r="I287" s="276"/>
      <c r="J287" s="276"/>
      <c r="K287" s="276"/>
      <c r="L287" s="276"/>
      <c r="M287" s="276"/>
      <c r="N287" s="277"/>
      <c r="O287" s="179"/>
      <c r="P287" s="13">
        <v>1</v>
      </c>
      <c r="Q287" s="13">
        <v>-55000</v>
      </c>
      <c r="R287" s="13">
        <v>-25000</v>
      </c>
      <c r="S287" s="13">
        <v>-15000</v>
      </c>
      <c r="T287" s="13"/>
      <c r="U287" s="179"/>
      <c r="V287" s="365" t="s">
        <v>93</v>
      </c>
      <c r="W287" s="366"/>
      <c r="X287" s="366"/>
      <c r="Y287" s="366"/>
      <c r="Z287" s="15"/>
    </row>
    <row r="288" spans="8:26" ht="16.5">
      <c r="H288" s="266" t="s">
        <v>219</v>
      </c>
      <c r="I288" s="267"/>
      <c r="J288" s="267"/>
      <c r="K288" s="267"/>
      <c r="L288" s="267"/>
      <c r="M288" s="267"/>
      <c r="N288" s="268"/>
      <c r="O288" s="179"/>
      <c r="P288" s="179"/>
      <c r="Q288" s="179"/>
      <c r="R288" s="179"/>
      <c r="S288" s="179"/>
      <c r="T288" s="179"/>
      <c r="U288" s="179"/>
      <c r="V288" s="365" t="s">
        <v>214</v>
      </c>
      <c r="W288" s="366"/>
      <c r="X288" s="366"/>
      <c r="Y288" s="366"/>
      <c r="Z288" s="15"/>
    </row>
    <row r="289" spans="8:26" ht="17.25" thickBot="1">
      <c r="H289" s="256" t="s">
        <v>220</v>
      </c>
      <c r="I289" s="257"/>
      <c r="J289" s="257"/>
      <c r="K289" s="257"/>
      <c r="L289" s="257"/>
      <c r="M289" s="257"/>
      <c r="N289" s="258"/>
      <c r="O289" s="179"/>
      <c r="P289" s="179"/>
      <c r="Q289" s="179"/>
      <c r="R289" s="179"/>
      <c r="S289" s="179"/>
      <c r="T289" s="179"/>
      <c r="U289" s="179"/>
      <c r="V289" s="365" t="s">
        <v>94</v>
      </c>
      <c r="W289" s="366"/>
      <c r="X289" s="366"/>
      <c r="Y289" s="366"/>
      <c r="Z289" s="15"/>
    </row>
    <row r="290" spans="15:26" ht="17.25" thickTop="1">
      <c r="O290" s="179"/>
      <c r="P290" s="179"/>
      <c r="Q290" s="179"/>
      <c r="R290" s="179"/>
      <c r="S290" s="179"/>
      <c r="T290" s="179"/>
      <c r="U290" s="179"/>
      <c r="V290" s="365" t="s">
        <v>96</v>
      </c>
      <c r="W290" s="366"/>
      <c r="X290" s="366"/>
      <c r="Y290" s="366"/>
      <c r="Z290" s="15"/>
    </row>
    <row r="291" spans="15:26" ht="16.5" customHeight="1" thickBot="1">
      <c r="O291" s="179"/>
      <c r="U291" s="179"/>
      <c r="V291" s="378" t="s">
        <v>97</v>
      </c>
      <c r="W291" s="379"/>
      <c r="X291" s="379"/>
      <c r="Y291" s="379"/>
      <c r="Z291" s="15"/>
    </row>
    <row r="292" spans="15:26" ht="17.25" thickTop="1"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 spans="15:26" ht="16.5"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 spans="15:26" ht="16.5"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 spans="15:20" ht="16.5">
      <c r="O295" s="179"/>
      <c r="P295" s="179"/>
      <c r="Q295" s="179"/>
      <c r="R295" s="179"/>
      <c r="S295" s="179"/>
      <c r="T295" s="179"/>
    </row>
    <row r="296" spans="15:20" ht="16.5">
      <c r="O296" s="179"/>
      <c r="P296" s="179"/>
      <c r="Q296" s="179"/>
      <c r="R296" s="179"/>
      <c r="S296" s="179"/>
      <c r="T296" s="179"/>
    </row>
    <row r="297" spans="15:20" ht="16.5">
      <c r="O297" s="179"/>
      <c r="P297" s="179"/>
      <c r="Q297" s="179"/>
      <c r="R297" s="179"/>
      <c r="S297" s="179"/>
      <c r="T297" s="179"/>
    </row>
    <row r="298" spans="15:20" ht="16.5">
      <c r="O298" s="179"/>
      <c r="P298" s="179"/>
      <c r="Q298" s="179"/>
      <c r="R298" s="179"/>
      <c r="S298" s="179"/>
      <c r="T298" s="179"/>
    </row>
    <row r="299" spans="15:20" ht="21.75" customHeight="1">
      <c r="O299" s="179"/>
      <c r="P299" s="179"/>
      <c r="Q299" s="179"/>
      <c r="R299" s="179"/>
      <c r="S299" s="179"/>
      <c r="T299" s="179"/>
    </row>
    <row r="300" spans="15:20" ht="16.5">
      <c r="O300" s="179"/>
      <c r="P300" s="179"/>
      <c r="Q300" s="179"/>
      <c r="R300" s="179"/>
      <c r="S300" s="179"/>
      <c r="T300" s="179"/>
    </row>
    <row r="301" spans="15:20" ht="24.75" customHeight="1">
      <c r="O301" s="179"/>
      <c r="P301" s="179"/>
      <c r="Q301" s="179"/>
      <c r="R301" s="179"/>
      <c r="S301" s="179"/>
      <c r="T301" s="179"/>
    </row>
    <row r="302" spans="15:20" ht="16.5">
      <c r="O302" s="179"/>
      <c r="P302" s="179"/>
      <c r="Q302" s="179"/>
      <c r="R302" s="179"/>
      <c r="S302" s="179"/>
      <c r="T302" s="179"/>
    </row>
    <row r="303" spans="15:20" ht="21.75" customHeight="1">
      <c r="O303" s="179"/>
      <c r="P303" s="179"/>
      <c r="Q303" s="179"/>
      <c r="R303" s="179"/>
      <c r="S303" s="179"/>
      <c r="T303" s="179"/>
    </row>
    <row r="304" spans="15:20" ht="17.25" customHeight="1">
      <c r="O304" s="179"/>
      <c r="P304" s="179"/>
      <c r="Q304" s="179"/>
      <c r="R304" s="179"/>
      <c r="S304" s="179"/>
      <c r="T304" s="179"/>
    </row>
    <row r="305" spans="15:20" ht="16.5" customHeight="1">
      <c r="O305" s="179"/>
      <c r="P305" s="179"/>
      <c r="Q305" s="179"/>
      <c r="R305" s="179"/>
      <c r="S305" s="179"/>
      <c r="T305" s="179"/>
    </row>
    <row r="306" spans="15:20" ht="16.5" customHeight="1">
      <c r="O306" s="179"/>
      <c r="P306" s="179"/>
      <c r="Q306" s="179"/>
      <c r="R306" s="179"/>
      <c r="S306" s="179"/>
      <c r="T306" s="179"/>
    </row>
    <row r="307" spans="15:20" ht="16.5">
      <c r="O307" s="179"/>
      <c r="P307" s="179"/>
      <c r="Q307" s="179"/>
      <c r="R307" s="179"/>
      <c r="S307" s="179"/>
      <c r="T307" s="179"/>
    </row>
    <row r="308" spans="15:20" ht="16.5" customHeight="1">
      <c r="O308" s="179"/>
      <c r="P308" s="179"/>
      <c r="Q308" s="179"/>
      <c r="R308" s="179"/>
      <c r="S308" s="179"/>
      <c r="T308" s="179"/>
    </row>
    <row r="309" spans="15:20" ht="16.5" customHeight="1">
      <c r="O309" s="179"/>
      <c r="P309" s="179"/>
      <c r="Q309" s="179"/>
      <c r="R309" s="179"/>
      <c r="S309" s="179"/>
      <c r="T309" s="179"/>
    </row>
    <row r="310" spans="15:20" ht="16.5">
      <c r="O310" s="179"/>
      <c r="P310" s="179"/>
      <c r="Q310" s="179"/>
      <c r="R310" s="179"/>
      <c r="S310" s="179"/>
      <c r="T310" s="179"/>
    </row>
    <row r="311" spans="15:20" ht="16.5">
      <c r="O311" s="179"/>
      <c r="P311" s="179"/>
      <c r="Q311" s="179"/>
      <c r="R311" s="179"/>
      <c r="S311" s="179"/>
      <c r="T311" s="179"/>
    </row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254">
    <mergeCell ref="V51:Y51"/>
    <mergeCell ref="V52:Y52"/>
    <mergeCell ref="V53:Y53"/>
    <mergeCell ref="H43:N43"/>
    <mergeCell ref="W43:Y43"/>
    <mergeCell ref="H44:N44"/>
    <mergeCell ref="V44:Y44"/>
    <mergeCell ref="H45:N45"/>
    <mergeCell ref="V45:Y45"/>
    <mergeCell ref="H41:I41"/>
    <mergeCell ref="J41:N41"/>
    <mergeCell ref="W41:Y41"/>
    <mergeCell ref="H42:I42"/>
    <mergeCell ref="J42:N42"/>
    <mergeCell ref="U42:Z42"/>
    <mergeCell ref="H38:I38"/>
    <mergeCell ref="J38:N38"/>
    <mergeCell ref="H39:I39"/>
    <mergeCell ref="J39:N39"/>
    <mergeCell ref="H40:I40"/>
    <mergeCell ref="J40:N40"/>
    <mergeCell ref="H35:I35"/>
    <mergeCell ref="J35:N35"/>
    <mergeCell ref="H36:I36"/>
    <mergeCell ref="J36:N36"/>
    <mergeCell ref="H37:I37"/>
    <mergeCell ref="J37:N37"/>
    <mergeCell ref="H8:N8"/>
    <mergeCell ref="W8:Y8"/>
    <mergeCell ref="H9:N9"/>
    <mergeCell ref="W9:Y9"/>
    <mergeCell ref="H10:N10"/>
    <mergeCell ref="W10:Y10"/>
    <mergeCell ref="I4:N4"/>
    <mergeCell ref="W4:Y4"/>
    <mergeCell ref="H5:H6"/>
    <mergeCell ref="I5:N5"/>
    <mergeCell ref="W5:Y5"/>
    <mergeCell ref="I6:N6"/>
    <mergeCell ref="W6:Y6"/>
    <mergeCell ref="H288:N288"/>
    <mergeCell ref="V288:Y288"/>
    <mergeCell ref="H289:N289"/>
    <mergeCell ref="V289:Y289"/>
    <mergeCell ref="V290:Y290"/>
    <mergeCell ref="V291:Y291"/>
    <mergeCell ref="H285:N285"/>
    <mergeCell ref="V285:Y285"/>
    <mergeCell ref="H286:N286"/>
    <mergeCell ref="V286:Y286"/>
    <mergeCell ref="H287:N287"/>
    <mergeCell ref="V287:Y287"/>
    <mergeCell ref="H282:I282"/>
    <mergeCell ref="J282:N282"/>
    <mergeCell ref="V282:Y282"/>
    <mergeCell ref="H283:N283"/>
    <mergeCell ref="V283:Y283"/>
    <mergeCell ref="H284:N284"/>
    <mergeCell ref="V284:Y284"/>
    <mergeCell ref="H280:I280"/>
    <mergeCell ref="J280:N280"/>
    <mergeCell ref="U280:Z280"/>
    <mergeCell ref="H281:I281"/>
    <mergeCell ref="J281:N281"/>
    <mergeCell ref="W281:Y281"/>
    <mergeCell ref="H277:I277"/>
    <mergeCell ref="J277:N277"/>
    <mergeCell ref="H278:I278"/>
    <mergeCell ref="J278:N278"/>
    <mergeCell ref="U278:Z278"/>
    <mergeCell ref="H279:I279"/>
    <mergeCell ref="J279:N279"/>
    <mergeCell ref="W279:Y279"/>
    <mergeCell ref="H274:I274"/>
    <mergeCell ref="J274:N274"/>
    <mergeCell ref="H275:I275"/>
    <mergeCell ref="J275:N275"/>
    <mergeCell ref="H276:I276"/>
    <mergeCell ref="J276:N276"/>
    <mergeCell ref="H267:N267"/>
    <mergeCell ref="H268:N268"/>
    <mergeCell ref="H269:N269"/>
    <mergeCell ref="H270:N270"/>
    <mergeCell ref="H271:N271"/>
    <mergeCell ref="H272:N272"/>
    <mergeCell ref="H257:N257"/>
    <mergeCell ref="W257:Z257"/>
    <mergeCell ref="I258:I260"/>
    <mergeCell ref="U258:Z258"/>
    <mergeCell ref="H261:N261"/>
    <mergeCell ref="H266:N266"/>
    <mergeCell ref="I253:I255"/>
    <mergeCell ref="W253:Y253"/>
    <mergeCell ref="W254:Y254"/>
    <mergeCell ref="W255:Y255"/>
    <mergeCell ref="H256:N256"/>
    <mergeCell ref="U256:Z256"/>
    <mergeCell ref="H250:N250"/>
    <mergeCell ref="W250:Y250"/>
    <mergeCell ref="H251:N251"/>
    <mergeCell ref="W251:Y251"/>
    <mergeCell ref="H252:N252"/>
    <mergeCell ref="W252:Y252"/>
    <mergeCell ref="I247:N247"/>
    <mergeCell ref="W247:Y247"/>
    <mergeCell ref="H248:N248"/>
    <mergeCell ref="W248:Y248"/>
    <mergeCell ref="H249:N249"/>
    <mergeCell ref="W249:Y249"/>
    <mergeCell ref="V113:Y113"/>
    <mergeCell ref="H242:N242"/>
    <mergeCell ref="H243:N243"/>
    <mergeCell ref="I244:N244"/>
    <mergeCell ref="H245:H246"/>
    <mergeCell ref="I245:N245"/>
    <mergeCell ref="U245:Z245"/>
    <mergeCell ref="I246:N246"/>
    <mergeCell ref="U246:Z246"/>
    <mergeCell ref="B47:F47"/>
    <mergeCell ref="H110:N110"/>
    <mergeCell ref="V110:Y110"/>
    <mergeCell ref="H111:N111"/>
    <mergeCell ref="V111:Y111"/>
    <mergeCell ref="H112:N112"/>
    <mergeCell ref="V112:Y112"/>
    <mergeCell ref="H48:N48"/>
    <mergeCell ref="V48:Y48"/>
    <mergeCell ref="H49:N49"/>
    <mergeCell ref="B45:F45"/>
    <mergeCell ref="H108:N108"/>
    <mergeCell ref="V108:Y108"/>
    <mergeCell ref="B46:F46"/>
    <mergeCell ref="H109:N109"/>
    <mergeCell ref="V109:Y109"/>
    <mergeCell ref="H46:N46"/>
    <mergeCell ref="V46:Y46"/>
    <mergeCell ref="H47:N47"/>
    <mergeCell ref="V47:Y47"/>
    <mergeCell ref="H105:N105"/>
    <mergeCell ref="V105:Y105"/>
    <mergeCell ref="H106:N106"/>
    <mergeCell ref="V106:Y106"/>
    <mergeCell ref="B44:F44"/>
    <mergeCell ref="H107:N107"/>
    <mergeCell ref="V107:Y107"/>
    <mergeCell ref="V49:Y49"/>
    <mergeCell ref="H50:N50"/>
    <mergeCell ref="V50:Y50"/>
    <mergeCell ref="H103:I103"/>
    <mergeCell ref="J103:N103"/>
    <mergeCell ref="W103:Y103"/>
    <mergeCell ref="H104:I104"/>
    <mergeCell ref="J104:N104"/>
    <mergeCell ref="V104:Y104"/>
    <mergeCell ref="U100:Z100"/>
    <mergeCell ref="H101:I101"/>
    <mergeCell ref="J101:N101"/>
    <mergeCell ref="W101:Y101"/>
    <mergeCell ref="H102:I102"/>
    <mergeCell ref="J102:N102"/>
    <mergeCell ref="U102:Z102"/>
    <mergeCell ref="H98:I98"/>
    <mergeCell ref="J98:N98"/>
    <mergeCell ref="H99:I99"/>
    <mergeCell ref="J99:N99"/>
    <mergeCell ref="H100:I100"/>
    <mergeCell ref="J100:N100"/>
    <mergeCell ref="H92:N92"/>
    <mergeCell ref="H93:N93"/>
    <mergeCell ref="H94:N94"/>
    <mergeCell ref="H96:I96"/>
    <mergeCell ref="J96:N96"/>
    <mergeCell ref="H97:I97"/>
    <mergeCell ref="J97:N97"/>
    <mergeCell ref="D21:E21"/>
    <mergeCell ref="H83:N83"/>
    <mergeCell ref="H88:N88"/>
    <mergeCell ref="H89:N89"/>
    <mergeCell ref="H90:N90"/>
    <mergeCell ref="H91:N91"/>
    <mergeCell ref="H21:N21"/>
    <mergeCell ref="H26:N26"/>
    <mergeCell ref="H27:N27"/>
    <mergeCell ref="H28:N28"/>
    <mergeCell ref="H78:N78"/>
    <mergeCell ref="AB16:AE16"/>
    <mergeCell ref="B17:F17"/>
    <mergeCell ref="H79:N79"/>
    <mergeCell ref="AB17:AE17"/>
    <mergeCell ref="I80:I82"/>
    <mergeCell ref="H16:N16"/>
    <mergeCell ref="H17:N17"/>
    <mergeCell ref="I18:I20"/>
    <mergeCell ref="H29:N29"/>
    <mergeCell ref="U75:Z75"/>
    <mergeCell ref="AB13:AE13"/>
    <mergeCell ref="W76:Z76"/>
    <mergeCell ref="AB14:AE14"/>
    <mergeCell ref="U77:Z77"/>
    <mergeCell ref="AB15:AE15"/>
    <mergeCell ref="U13:Z13"/>
    <mergeCell ref="W14:Z14"/>
    <mergeCell ref="U15:Z15"/>
    <mergeCell ref="U40:Z40"/>
    <mergeCell ref="H73:N73"/>
    <mergeCell ref="W73:Y73"/>
    <mergeCell ref="AB11:AE11"/>
    <mergeCell ref="H74:N74"/>
    <mergeCell ref="W74:Y74"/>
    <mergeCell ref="AB12:AE12"/>
    <mergeCell ref="W11:Y11"/>
    <mergeCell ref="H12:N12"/>
    <mergeCell ref="W12:Y12"/>
    <mergeCell ref="H30:N30"/>
    <mergeCell ref="H71:N71"/>
    <mergeCell ref="W71:Y71"/>
    <mergeCell ref="AB9:AE9"/>
    <mergeCell ref="H72:N72"/>
    <mergeCell ref="W72:Y72"/>
    <mergeCell ref="AB10:AE10"/>
    <mergeCell ref="H31:N31"/>
    <mergeCell ref="H32:N32"/>
    <mergeCell ref="H34:I34"/>
    <mergeCell ref="J34:N34"/>
    <mergeCell ref="W68:Y68"/>
    <mergeCell ref="AB6:AE6"/>
    <mergeCell ref="I69:N69"/>
    <mergeCell ref="W69:Y69"/>
    <mergeCell ref="AB7:AE7"/>
    <mergeCell ref="H70:N70"/>
    <mergeCell ref="W70:Y70"/>
    <mergeCell ref="AB8:AE8"/>
    <mergeCell ref="I7:N7"/>
    <mergeCell ref="W7:Y7"/>
    <mergeCell ref="AB3:AE3"/>
    <mergeCell ref="B4:F4"/>
    <mergeCell ref="I66:N66"/>
    <mergeCell ref="W66:Y66"/>
    <mergeCell ref="AB4:AE4"/>
    <mergeCell ref="H67:H68"/>
    <mergeCell ref="I67:N67"/>
    <mergeCell ref="W67:Y67"/>
    <mergeCell ref="AB5:AE5"/>
    <mergeCell ref="I68:N68"/>
    <mergeCell ref="B2:F2"/>
    <mergeCell ref="H64:N64"/>
    <mergeCell ref="U64:Z64"/>
    <mergeCell ref="B3:F3"/>
    <mergeCell ref="H65:N65"/>
    <mergeCell ref="U65:Z65"/>
    <mergeCell ref="H2:N2"/>
    <mergeCell ref="U2:Z2"/>
    <mergeCell ref="H3:N3"/>
    <mergeCell ref="U3:Z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김성무</cp:lastModifiedBy>
  <cp:lastPrinted>2013-04-24T10:32:45Z</cp:lastPrinted>
  <dcterms:created xsi:type="dcterms:W3CDTF">2009-05-11T02:07:33Z</dcterms:created>
  <dcterms:modified xsi:type="dcterms:W3CDTF">2019-03-20T01:00:46Z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