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9425" windowHeight="8940" activeTab="0"/>
  </bookViews>
  <sheets>
    <sheet name="슈팩2박 포B2" sheetId="1" r:id="rId1"/>
    <sheet name="2항차" sheetId="2" r:id="rId2"/>
    <sheet name="주말연휴" sheetId="3" r:id="rId3"/>
    <sheet name="가을" sheetId="4" r:id="rId4"/>
    <sheet name="문화" sheetId="5" r:id="rId5"/>
    <sheet name="슈팩1박독도" sheetId="6" r:id="rId6"/>
    <sheet name="슈팩1박일반" sheetId="7" r:id="rId7"/>
    <sheet name="알뜰1박독도" sheetId="8" r:id="rId8"/>
  </sheets>
  <definedNames/>
  <calcPr fullCalcOnLoad="1"/>
</workbook>
</file>

<file path=xl/sharedStrings.xml><?xml version="1.0" encoding="utf-8"?>
<sst xmlns="http://schemas.openxmlformats.org/spreadsheetml/2006/main" count="2659" uniqueCount="650">
  <si>
    <t>→</t>
  </si>
  <si>
    <t>P/S</t>
  </si>
  <si>
    <t>이후</t>
  </si>
  <si>
    <r>
      <t xml:space="preserve">일과 마무리와 맛난 </t>
    </r>
    <r>
      <rPr>
        <b/>
        <sz val="9"/>
        <color indexed="30"/>
        <rFont val="굴림"/>
        <family val="3"/>
      </rPr>
      <t>자유석식</t>
    </r>
    <r>
      <rPr>
        <sz val="9"/>
        <color indexed="8"/>
        <rFont val="굴림"/>
        <family val="3"/>
      </rPr>
      <t>[추천메뉴-약소불고기 또는 자연산 회도 드셔보세요]</t>
    </r>
  </si>
  <si>
    <t>생태체험여행</t>
  </si>
  <si>
    <t>대자연 생태 체험여행 출발[관광버스 A+B의 업그레이드 최대 내륙여행]</t>
  </si>
  <si>
    <t>일정 미리둘러보기</t>
  </si>
  <si>
    <t>[매니저동행]</t>
  </si>
  <si>
    <t>통구미 거북바위 기념촬영</t>
  </si>
  <si>
    <t>남양 사자바위와 구암 곰바위 아래 시루떡바위[영지버섯 바위]</t>
  </si>
  <si>
    <t>태하모노레일</t>
  </si>
  <si>
    <t>현포항 송곳봉 + 노인봉 + 공암[코끼리 바위], 박쥐바위 전망대</t>
  </si>
  <si>
    <t>행</t>
  </si>
  <si>
    <t>체</t>
  </si>
  <si>
    <t>봄</t>
  </si>
  <si>
    <t>험</t>
  </si>
  <si>
    <t>여름</t>
  </si>
  <si>
    <t>여</t>
  </si>
  <si>
    <t>가을</t>
  </si>
  <si>
    <t>겨울</t>
  </si>
  <si>
    <t>내수전전망대</t>
  </si>
  <si>
    <t>봉래폭포</t>
  </si>
  <si>
    <t>봉래폭폭 자연 휴양림 산책 / 입장료 제공 = 매니저 동행! = 해설과 사진촬영!</t>
  </si>
  <si>
    <t>나리분지</t>
  </si>
  <si>
    <t>체험여행</t>
  </si>
  <si>
    <t>울렁길트레킹</t>
  </si>
  <si>
    <t>내수전전망대 입구 도착! / 내수전전망대 답방! = 매니저 동행! = 해설과 사진촬영!</t>
  </si>
  <si>
    <r>
      <t>세계 유일의 화산 분화구속 마을</t>
    </r>
    <r>
      <rPr>
        <sz val="9"/>
        <color indexed="8"/>
        <rFont val="굴림"/>
        <family val="3"/>
      </rPr>
      <t xml:space="preserve"> 1월~2월 사이 적설량 3~4m 이상의 설원속 나라!</t>
    </r>
  </si>
  <si>
    <t>http://cafe.naver.com/ullengdo/2926</t>
  </si>
  <si>
    <r>
      <t>눈썰매+설원트레킹</t>
    </r>
    <r>
      <rPr>
        <sz val="10"/>
        <color indexed="8"/>
        <rFont val="굴림"/>
        <family val="3"/>
      </rPr>
      <t xml:space="preserve"> - 튜브눈썰매, 비료포대눈썰매, 설원트레킹 등..</t>
    </r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</si>
  <si>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 내장탕 또는 정식]</t>
    </r>
  </si>
  <si>
    <t>태하모노레일 탑승과 태하등대[국내10대비경] - 환상의 오솔길 산책로와 전망!</t>
  </si>
  <si>
    <r>
      <t>P/S</t>
    </r>
    <r>
      <rPr>
        <sz val="10"/>
        <color indexed="8"/>
        <rFont val="굴림"/>
        <family val="3"/>
      </rPr>
      <t xml:space="preserve"> : 관광버스 A,B 코스의 보편적 내륙관광이 아닌 체험과 명소트레킹으로 환상의 자연을 만끽합니다 / 감동의 일정! </t>
    </r>
  </si>
  <si>
    <r>
      <t xml:space="preserve">[상품내용] </t>
    </r>
    <r>
      <rPr>
        <b/>
        <sz val="10"/>
        <rFont val="굴림"/>
        <family val="3"/>
      </rPr>
      <t>- 독도가 포함된 견적</t>
    </r>
  </si>
  <si>
    <t>※ 아래 비용의 합계는 위[좌] 시기와 인원에 의한 비용으로 합산됩니다 합이 잘못 되었을 시 수정하여 다시 청구됩니다</t>
  </si>
  <si>
    <r>
      <rPr>
        <b/>
        <sz val="10"/>
        <color indexed="60"/>
        <rFont val="굴림"/>
        <family val="3"/>
      </rPr>
      <t>주의사항</t>
    </r>
    <r>
      <rPr>
        <sz val="10"/>
        <color indexed="19"/>
        <rFont val="굴림"/>
        <family val="3"/>
      </rPr>
      <t>-</t>
    </r>
    <r>
      <rPr>
        <sz val="10"/>
        <color indexed="56"/>
        <rFont val="굴림"/>
        <family val="3"/>
      </rPr>
      <t xml:space="preserve">봄, 가을 </t>
    </r>
    <r>
      <rPr>
        <sz val="10"/>
        <color indexed="56"/>
        <rFont val="굴림"/>
        <family val="3"/>
      </rPr>
      <t xml:space="preserve">주말, 황금연휴, 성수기의 운항시간은 변경되어 진행될 수 있습니다 / </t>
    </r>
    <r>
      <rPr>
        <b/>
        <sz val="10"/>
        <color indexed="60"/>
        <rFont val="굴림"/>
        <family val="3"/>
      </rPr>
      <t>반드시 참고하세요!</t>
    </r>
  </si>
  <si>
    <t>여        정</t>
  </si>
  <si>
    <t>고 객 명</t>
  </si>
  <si>
    <t>일 자</t>
  </si>
  <si>
    <t>지 역</t>
  </si>
  <si>
    <t>교 통</t>
  </si>
  <si>
    <t>시 간</t>
  </si>
  <si>
    <t>일정 진행 내용</t>
  </si>
  <si>
    <t>포 함 사 항</t>
  </si>
  <si>
    <t>연 락 처</t>
  </si>
  <si>
    <t>제1일</t>
  </si>
  <si>
    <t>개별이동!</t>
  </si>
  <si>
    <t>상 품 명</t>
  </si>
  <si>
    <t>불포함 사항</t>
  </si>
  <si>
    <t>여 행 일 자</t>
  </si>
  <si>
    <t>울릉도 입항</t>
  </si>
  <si>
    <t>→</t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</si>
  <si>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입장료 : </t>
    </r>
    <r>
      <rPr>
        <sz val="10"/>
        <rFont val="굴림"/>
        <family val="3"/>
      </rPr>
      <t>케이블카, 모노레일, 이장희의 울릉천국 무료, 봉래폭포, 죽도 입장료 등 전액 제공!</t>
    </r>
  </si>
  <si>
    <t>P/S</t>
  </si>
  <si>
    <t>※ 본 일정은 20인 이하 가족의 단란한 여행을 목적으로 울릉도 전과정을 포함한 가족사랑 팩키지로 구성합니다</t>
  </si>
  <si>
    <t>독도여행</t>
  </si>
  <si>
    <t>[기간별요금표]</t>
  </si>
  <si>
    <t>계 좌 번 호</t>
  </si>
  <si>
    <t>도동항 도착!</t>
  </si>
  <si>
    <t>12/01~02/27</t>
  </si>
  <si>
    <t>2인1실</t>
  </si>
  <si>
    <t>3인1실</t>
  </si>
  <si>
    <t>4/5인1실</t>
  </si>
  <si>
    <t>6인이상</t>
  </si>
  <si>
    <t>차이</t>
  </si>
  <si>
    <t>행남등대</t>
  </si>
  <si>
    <t>도동항 좌해안 산책로의 행남등대 러브오솔길 트레킹 = 자유산책!</t>
  </si>
  <si>
    <t>비수기</t>
  </si>
  <si>
    <t>청구내역 현황</t>
  </si>
  <si>
    <t>자유시간</t>
  </si>
  <si>
    <t>이후</t>
  </si>
  <si>
    <t>구성인원[기본 PKG금액]</t>
  </si>
  <si>
    <t>인원수</t>
  </si>
  <si>
    <t>해당금액</t>
  </si>
  <si>
    <t>합계금액</t>
  </si>
  <si>
    <t>일반 대인</t>
  </si>
  <si>
    <t>제2일</t>
  </si>
  <si>
    <t>울릉도</t>
  </si>
  <si>
    <t>wake up!</t>
  </si>
  <si>
    <r>
      <t xml:space="preserve">기상과 더불어 </t>
    </r>
    <r>
      <rPr>
        <b/>
        <sz val="9"/>
        <rFont val="굴림"/>
        <family val="3"/>
      </rPr>
      <t>조식제공</t>
    </r>
    <r>
      <rPr>
        <sz val="9"/>
        <rFont val="굴림"/>
        <family val="3"/>
      </rPr>
      <t>[홍합밥]</t>
    </r>
  </si>
  <si>
    <t>비수기&amp;성수기 제외시기</t>
  </si>
  <si>
    <t>준성수기</t>
  </si>
  <si>
    <t>경로[만65세 이상]</t>
  </si>
  <si>
    <t>장애자[1~6급]</t>
  </si>
  <si>
    <t>12개월 미만 유아 무임</t>
  </si>
  <si>
    <t>PKG 기본 청구 금액</t>
  </si>
  <si>
    <t>가족형호텔, 가족형모텔</t>
  </si>
  <si>
    <t>추가 or 마이너스 내역</t>
  </si>
  <si>
    <t>울릉도 맷돌호박으로 만들어진 호박빵과 호박엿 공장 견학</t>
  </si>
  <si>
    <t>[시식타임]</t>
  </si>
  <si>
    <t xml:space="preserve">기본 시식에 참여해보시기 바랍니다 </t>
  </si>
  <si>
    <t>[할인범위]</t>
  </si>
  <si>
    <t>해중전망대</t>
  </si>
  <si>
    <t>천부항 해중전망대 울릉도 해저생태관람</t>
  </si>
  <si>
    <r>
      <t xml:space="preserve">※ </t>
    </r>
    <r>
      <rPr>
        <b/>
        <sz val="10"/>
        <rFont val="굴림"/>
        <family val="3"/>
      </rPr>
      <t>리조트</t>
    </r>
    <r>
      <rPr>
        <sz val="10"/>
        <rFont val="굴림"/>
        <family val="3"/>
      </rPr>
      <t>의 숙박요금은 기본이 되는 한실과  양실, 디럭스, 훼미리, 스위트 등.. 본관과 별관으로 이루어져 있음!</t>
    </r>
  </si>
  <si>
    <r>
      <t xml:space="preserve">※ </t>
    </r>
    <r>
      <rPr>
        <b/>
        <sz val="10"/>
        <color indexed="60"/>
        <rFont val="굴림"/>
        <family val="3"/>
      </rPr>
      <t>성수기</t>
    </r>
    <r>
      <rPr>
        <sz val="10"/>
        <color indexed="60"/>
        <rFont val="굴림"/>
        <family val="3"/>
      </rPr>
      <t xml:space="preserve">의 울릉도 여행은 </t>
    </r>
    <r>
      <rPr>
        <b/>
        <sz val="10"/>
        <color indexed="60"/>
        <rFont val="굴림"/>
        <family val="3"/>
      </rPr>
      <t>단체할인 없음! 대아리조트 숙박료는 별관 한실 2인 기준 정상요금 190,000원!</t>
    </r>
  </si>
  <si>
    <r>
      <rPr>
        <b/>
        <sz val="10"/>
        <color indexed="60"/>
        <rFont val="맑은 고딕"/>
        <family val="3"/>
      </rPr>
      <t>P/S</t>
    </r>
    <r>
      <rPr>
        <b/>
        <sz val="10"/>
        <color indexed="8"/>
        <rFont val="맑은 고딕"/>
        <family val="3"/>
      </rPr>
      <t xml:space="preserve"> : 저희의 상품가는 타 여행사의 </t>
    </r>
    <r>
      <rPr>
        <b/>
        <sz val="10"/>
        <color indexed="60"/>
        <rFont val="맑은 고딕"/>
        <family val="3"/>
      </rPr>
      <t>옵션 없는</t>
    </r>
    <r>
      <rPr>
        <b/>
        <sz val="10"/>
        <color indexed="8"/>
        <rFont val="맑은 고딕"/>
        <family val="3"/>
      </rPr>
      <t xml:space="preserve"> 모두 포함된 내용입니다. 단지 3식 자유식만이 존재합니다</t>
    </r>
  </si>
  <si>
    <r>
      <t xml:space="preserve">    </t>
    </r>
    <r>
      <rPr>
        <b/>
        <sz val="10"/>
        <color indexed="8"/>
        <rFont val="맑은 고딕"/>
        <family val="3"/>
      </rPr>
      <t xml:space="preserve"> </t>
    </r>
    <r>
      <rPr>
        <b/>
        <sz val="10"/>
        <color indexed="50"/>
        <rFont val="맑은 고딕"/>
        <family val="3"/>
      </rPr>
      <t>.</t>
    </r>
    <r>
      <rPr>
        <b/>
        <sz val="10"/>
        <color indexed="8"/>
        <rFont val="맑은 고딕"/>
        <family val="3"/>
      </rPr>
      <t xml:space="preserve"> 일정진행도 타 여행사 처럼 지시형이 아니라 </t>
    </r>
    <r>
      <rPr>
        <b/>
        <sz val="10"/>
        <color indexed="60"/>
        <rFont val="맑은 고딕"/>
        <family val="3"/>
      </rPr>
      <t>항상 곁에서 모시고 여행을 진행하는 유일한 팀</t>
    </r>
    <r>
      <rPr>
        <b/>
        <sz val="10"/>
        <color indexed="8"/>
        <rFont val="맑은 고딕"/>
        <family val="3"/>
      </rPr>
      <t>입니다</t>
    </r>
  </si>
  <si>
    <r>
      <t>울렁길트레킹</t>
    </r>
    <r>
      <rPr>
        <sz val="9"/>
        <color indexed="8"/>
        <rFont val="굴림"/>
        <family val="3"/>
      </rPr>
      <t xml:space="preserve"> - 울렁1길[정매화계곡], 울렁2길[태하령옛길],  신령수길[알봉분지]</t>
    </r>
  </si>
  <si>
    <t>관음도여행</t>
  </si>
  <si>
    <t>울릉제3부속섬 관음도 트레킹 / 노약자 출렁다리 정도만 다녀오셔도 됩니다</t>
  </si>
  <si>
    <t>안용복기념관</t>
  </si>
  <si>
    <t>숙박형태</t>
  </si>
  <si>
    <t>청구합계 총금액</t>
  </si>
  <si>
    <t>여행가족분들은 : 많은 금액으로 청구시 반드시 많다 말씀하십니다 그러나 적게 합산 청구 되면 말하는 이 하나도 없습니다</t>
  </si>
  <si>
    <t>[확인사항]</t>
  </si>
  <si>
    <t>예약금 입금 후 여행 오시기전일까지 변동 사항은 즉시 예약부로 연락주시기 바랍니다</t>
  </si>
  <si>
    <t>저희는 보편적 여행전일 오후 15시 이후로 연락드려 준비드리겠습니다 이유는…</t>
  </si>
  <si>
    <t>제3일</t>
  </si>
  <si>
    <t xml:space="preserve">1, 울릉도여행 날씨가 가장 중요하며… </t>
  </si>
  <si>
    <t>죽도유람선</t>
  </si>
  <si>
    <t>2, 준비물[등산화or튼튼운동화+개인세면도구(칫솔,면도기등…)]</t>
  </si>
  <si>
    <r>
      <t>3, 여행자보험 가입을 위한 신상명세[주민번호와 성명 = 여행자 전원</t>
    </r>
    <r>
      <rPr>
        <b/>
        <sz val="10"/>
        <color indexed="8"/>
        <rFont val="맑은 고딕"/>
        <family val="3"/>
      </rPr>
      <t>(미리준비해두세요)</t>
    </r>
    <r>
      <rPr>
        <sz val="11"/>
        <color theme="1"/>
        <rFont val="Calibri"/>
        <family val="3"/>
      </rPr>
      <t>]</t>
    </r>
  </si>
  <si>
    <t>4, 셔틀버스 이용시 탑승 위치와 시간 그리고 담당기사님 연락처</t>
  </si>
  <si>
    <t>케이블 카</t>
  </si>
  <si>
    <t>독도전망 케이블 카[독도박물관, 향토사료관, 약수터 등 ..] / 장애자&amp;노약자 픽업!</t>
  </si>
  <si>
    <t>5, 여행 당일 해당 여객선 터미널 미팅담당자 성명과 연락처</t>
  </si>
  <si>
    <t xml:space="preserve">6, 예약금 외 잔금입금 등으로 진행 체크드리겠습니다 / 참고해 주시기 바랍니다 </t>
  </si>
  <si>
    <t>안녕히 돌아가세요!</t>
  </si>
  <si>
    <t xml:space="preserve">모든 일정은 울릉도 현지의 기상 또는 주말, 황금연휴, 성수기 선박운항 상황에 따라 변경되어 진행될 수 있습니다! </t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</si>
  <si>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</si>
  <si>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</si>
  <si>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r>
      <t xml:space="preserve">일과 마무리와 맛난 </t>
    </r>
    <r>
      <rPr>
        <b/>
        <sz val="10"/>
        <color indexed="30"/>
        <rFont val="굴림"/>
        <family val="3"/>
      </rPr>
      <t>자유석식</t>
    </r>
    <r>
      <rPr>
        <sz val="10"/>
        <color indexed="8"/>
        <rFont val="굴림"/>
        <family val="3"/>
      </rPr>
      <t>[추천메뉴-약소불고기 또는 자연산 회도 드셔보세요]</t>
    </r>
  </si>
  <si>
    <r>
      <t>나리분지 도착[너와집과 투막집 관람] 후, 맛있는</t>
    </r>
    <r>
      <rPr>
        <b/>
        <sz val="10"/>
        <color indexed="8"/>
        <rFont val="굴림"/>
        <family val="3"/>
      </rPr>
      <t xml:space="preserve"> 산채 비빔밥 제공!</t>
    </r>
  </si>
  <si>
    <r>
      <t>나물관찰</t>
    </r>
    <r>
      <rPr>
        <sz val="10"/>
        <color indexed="8"/>
        <rFont val="굴림"/>
        <family val="3"/>
      </rPr>
      <t xml:space="preserve"> - 정한 기간안의 내용으로 쑥, 부지갱이, 취나물 등.. 소량만 채취!</t>
    </r>
  </si>
  <si>
    <r>
      <t>깜짝해수욕 or 바다체험</t>
    </r>
    <r>
      <rPr>
        <sz val="10"/>
        <color indexed="8"/>
        <rFont val="굴림"/>
        <family val="3"/>
      </rPr>
      <t xml:space="preserve"> - 즐거운 해수욕 타임[수영복=반바지 등 여벌의 옷 준비]</t>
    </r>
  </si>
  <si>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노약자는 동승회차! </t>
    </r>
  </si>
  <si>
    <t>슈퍼팩키지 포항B 2박[독도]-가족형 - no6 / 상품코드 2-6</t>
  </si>
  <si>
    <r>
      <t>[일 정 표]</t>
    </r>
    <r>
      <rPr>
        <sz val="10"/>
        <color indexed="56"/>
        <rFont val="굴림"/>
        <family val="3"/>
      </rPr>
      <t xml:space="preserve"> - </t>
    </r>
    <r>
      <rPr>
        <sz val="9"/>
        <color indexed="56"/>
        <rFont val="굴림"/>
        <family val="3"/>
      </rPr>
      <t>본 일정은</t>
    </r>
    <r>
      <rPr>
        <sz val="10"/>
        <color indexed="56"/>
        <rFont val="굴림"/>
        <family val="3"/>
      </rPr>
      <t xml:space="preserve"> </t>
    </r>
    <r>
      <rPr>
        <sz val="9"/>
        <color indexed="56"/>
        <rFont val="굴림"/>
        <family val="3"/>
      </rPr>
      <t>울릉도 평수기 선편 기본 운항시간으로 작성된 일정입니다. 여행 2~3일전 정확히 체크합니다</t>
    </r>
  </si>
  <si>
    <t xml:space="preserve"> 포항 ↔ 울릉도(2박) ↔ 독도</t>
  </si>
  <si>
    <t>포항</t>
  </si>
  <si>
    <t>슈퍼팩키지 포항B2 상품코드2-6</t>
  </si>
  <si>
    <t>포항 여객선 터미널 출항!</t>
  </si>
  <si>
    <t>울릉도 도동항 입항</t>
  </si>
  <si>
    <t>[자유시간]</t>
  </si>
  <si>
    <t>도동항 도착! / 간단쇼핑과 여장정리!</t>
  </si>
  <si>
    <t>포항으로 출항준비!</t>
  </si>
  <si>
    <t>포항 도착</t>
  </si>
  <si>
    <t>포항 도착!</t>
  </si>
  <si>
    <t>포항 여객선 터미널 도착! / 승선준비[팀장 미팅 승선수속]</t>
  </si>
  <si>
    <r>
      <t xml:space="preserve">숙소배정과 휴식 후 </t>
    </r>
    <r>
      <rPr>
        <b/>
        <sz val="10"/>
        <rFont val="굴림"/>
        <family val="3"/>
      </rPr>
      <t>중식제공</t>
    </r>
    <r>
      <rPr>
        <sz val="10"/>
        <rFont val="굴림"/>
        <family val="3"/>
      </rPr>
      <t>[속풀이 엉겅퀴 약초해장국 or 어린이 슈퍼된장찌게]</t>
    </r>
  </si>
  <si>
    <r>
      <rPr>
        <b/>
        <sz val="10"/>
        <rFont val="굴림"/>
        <family val="3"/>
      </rPr>
      <t>입항 시간 연착시!</t>
    </r>
    <r>
      <rPr>
        <sz val="10"/>
        <rFont val="굴림"/>
        <family val="3"/>
      </rPr>
      <t xml:space="preserve"> - 숙소는 여행 마감 후 입실합니다! </t>
    </r>
  </si>
  <si>
    <r>
      <t>독도여객선[편도 1시간 45분 항해와 접안시 30분간 입도] or</t>
    </r>
    <r>
      <rPr>
        <b/>
        <sz val="10"/>
        <color indexed="56"/>
        <rFont val="굴림"/>
        <family val="3"/>
      </rPr>
      <t xml:space="preserve"> 증편된 선편</t>
    </r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</si>
  <si>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오전의 뜻깊은 독도여행과 순항 후 도동항 도착 여유시간은 해안로 자유산책으로 마무리합니다! / 안녕히 돌아가세요!</t>
    </r>
  </si>
  <si>
    <t>썬라이즈호</t>
  </si>
  <si>
    <t>썬플라워호</t>
  </si>
  <si>
    <t>울릉도 저동항 입항</t>
  </si>
  <si>
    <t>1안</t>
  </si>
  <si>
    <t>2안</t>
  </si>
  <si>
    <t>포항 여객선 터미널 출항!</t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</si>
  <si>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입항 당일 일정은 울릉2경 죽도유람선[15분 승선]과 독도전망 케이블 카로 마무리 드리겠습니다! / </t>
    </r>
    <r>
      <rPr>
        <b/>
        <sz val="10"/>
        <color indexed="60"/>
        <rFont val="굴림"/>
        <family val="3"/>
      </rPr>
      <t>1안시 독도여행!</t>
    </r>
  </si>
  <si>
    <r>
      <t xml:space="preserve">죽도 유람선[우선지원] / </t>
    </r>
    <r>
      <rPr>
        <b/>
        <sz val="10"/>
        <color indexed="60"/>
        <rFont val="굴림"/>
        <family val="3"/>
      </rPr>
      <t>1안! 썬라이즈호 이용 가족 당일 독도 준비!</t>
    </r>
  </si>
  <si>
    <t>or 독도여행</t>
  </si>
  <si>
    <t>or 죽도여행</t>
  </si>
  <si>
    <r>
      <t xml:space="preserve">포항으로 출항! / </t>
    </r>
    <r>
      <rPr>
        <b/>
        <sz val="10"/>
        <color indexed="60"/>
        <rFont val="굴림"/>
        <family val="3"/>
      </rPr>
      <t>특정 주말 연휴 하이시즌 2항차시 06시 울릉도 출항!</t>
    </r>
  </si>
  <si>
    <r>
      <t xml:space="preserve">포항으로 출항! / </t>
    </r>
    <r>
      <rPr>
        <b/>
        <sz val="10"/>
        <color indexed="60"/>
        <rFont val="굴림"/>
        <family val="3"/>
      </rPr>
      <t>특정 주말 연휴 하이시즌 2항차시 05시 울릉도 출항!</t>
    </r>
  </si>
  <si>
    <t>석포마을 안용복기념관[독도문헌도 살펴보기]</t>
  </si>
  <si>
    <t>대아리조트</t>
  </si>
  <si>
    <t>대아리조트 객실의 스타일에 따라 비용이 다소 변경될 수 있습니다 참고하시기 바랍니다</t>
  </si>
  <si>
    <t>호박엿공장견학</t>
  </si>
  <si>
    <t>특 기 사 항1</t>
  </si>
  <si>
    <t>봄,가을 주말&amp;황금연휴 성수기 일정 반나절 줄어들수 있음! 극 참고요!</t>
  </si>
  <si>
    <t>봄·가을주말,연휴,성수기 1항차.2항차.운항</t>
  </si>
  <si>
    <t>특 기 사 항2</t>
  </si>
  <si>
    <r>
      <t>타,여행사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</si>
  <si>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t>1인 예약금[선박+숙박=150,000원]</t>
  </si>
  <si>
    <t>소인[만12개월~만12세미만]</t>
  </si>
  <si>
    <t>예약취소료 규정</t>
  </si>
  <si>
    <t xml:space="preserve"> 예약금 입금 후 여행을 취소 할 경우 국내여행 표준약관 제13조 소비자 피해 보상</t>
  </si>
  <si>
    <t>(본, 사항은 예약 업무시 통화료,광고비</t>
  </si>
  <si>
    <t xml:space="preserve"> 규정에 따라 아래의 비율로 취소료를 부과함을 양지하여 주시기 바랍니다</t>
  </si>
  <si>
    <t>선박,숙박 등 취소 수수료의 위약금으로</t>
  </si>
  <si>
    <t xml:space="preserve"> (단, 선박 결항으로 취소되는 경우에는 실비제공[셔틀 or 식대] 후 전액 환불처리)</t>
  </si>
  <si>
    <t>정리됨을 양지바랍니다)</t>
  </si>
  <si>
    <t xml:space="preserve"> * 30일 전 취소 전액환불!</t>
  </si>
  <si>
    <t>P/S : 30일 전 취소시 전액 환불 처리!</t>
  </si>
  <si>
    <t xml:space="preserve"> * 여행개시 29일~20일 전 취소시 : 여행 전체 요금의 10% 배상</t>
  </si>
  <si>
    <t xml:space="preserve"> * 여행개시 19일~10일 전 취소시 : 여행 전체 요금의 15% 배상</t>
  </si>
  <si>
    <t xml:space="preserve"> * 여행개시 9일~8일 전 취소시 : 여행 전체 요금의 20% 배상</t>
  </si>
  <si>
    <t xml:space="preserve"> * 여행개시 7일~1일 전 취소시 : 여행 전체 요금의 30% 배상</t>
  </si>
  <si>
    <t xml:space="preserve"> * 여행당일 통보시 : 여행요금의 50% 배상</t>
  </si>
  <si>
    <t>죽도=제주도의 우도와 같은 or 거제도 외도와 같은 여정으로 진행됩니다! 15분 승선</t>
  </si>
  <si>
    <t>점심 후 1시간 이상 틈이 생겼을시 독도전망케이블카 우선진행![케이블 카 운행시간]</t>
  </si>
  <si>
    <r>
      <t xml:space="preserve">자유쇼핑과 더불어 여장정리 후 맛난 </t>
    </r>
    <r>
      <rPr>
        <b/>
        <sz val="9.5"/>
        <color indexed="30"/>
        <rFont val="굴림"/>
        <family val="3"/>
      </rPr>
      <t>자유중식</t>
    </r>
    <r>
      <rPr>
        <sz val="9.5"/>
        <rFont val="굴림"/>
        <family val="3"/>
      </rPr>
      <t>[추천메뉴-따개비칼국수]으로 마무리</t>
    </r>
  </si>
  <si>
    <t>체험여행[봄-나물뜯기, 여름-깜짝 해수욕, 가을-울렁길 트레킹, 겨울-눈썰매] 등..</t>
  </si>
  <si>
    <t>포항으로 출항!</t>
  </si>
  <si>
    <t>청소년[중,고등학생]</t>
  </si>
  <si>
    <t>우측의 취소수수료 규정은 필 인지하세요</t>
  </si>
  <si>
    <t>현지 울릉도매니아여행사 1599-1312 / 경비청구내역</t>
  </si>
  <si>
    <t xml:space="preserve"> 독도전망 케이블 카 + 유람선[죽도 or 섬일주] + 매니아컨텐츠[모든입장료, 기념타올, 맨투맨가이드, 사진메일전송]</t>
  </si>
  <si>
    <r>
      <rPr>
        <b/>
        <sz val="9"/>
        <color indexed="8"/>
        <rFont val="굴림"/>
        <family val="3"/>
      </rPr>
      <t xml:space="preserve"> 자유3식</t>
    </r>
    <r>
      <rPr>
        <sz val="9"/>
        <color indexed="8"/>
        <rFont val="굴림"/>
        <family val="3"/>
      </rPr>
      <t xml:space="preserve"> 자유식은 향토음식으로 드셔보세요! / </t>
    </r>
    <r>
      <rPr>
        <b/>
        <sz val="9"/>
        <color indexed="60"/>
        <rFont val="굴림"/>
        <family val="3"/>
      </rPr>
      <t>여행자 보험은 개별적으로 가입해주세요</t>
    </r>
    <r>
      <rPr>
        <b/>
        <sz val="9"/>
        <color indexed="60"/>
        <rFont val="굴림"/>
        <family val="3"/>
      </rPr>
      <t>[주민번호 개별신상]</t>
    </r>
  </si>
  <si>
    <t>소인[만2세~12세미만] : 50,000원 할인, 중고생 : 15,000원 할인, 65세 이상 경로 20,000 할인 - 신분증제시</t>
  </si>
  <si>
    <t>장애우[1~3급] 50,000원 할인, 장애우[4~6급] 20,000원 할인 - 복지카드제시</t>
  </si>
  <si>
    <r>
      <t xml:space="preserve">구 분 / </t>
    </r>
    <r>
      <rPr>
        <b/>
        <sz val="10"/>
        <color indexed="30"/>
        <rFont val="굴림"/>
        <family val="3"/>
      </rPr>
      <t>1인요금</t>
    </r>
  </si>
  <si>
    <r>
      <t xml:space="preserve">구 분 / </t>
    </r>
    <r>
      <rPr>
        <b/>
        <sz val="10"/>
        <color indexed="30"/>
        <rFont val="굴림"/>
        <family val="3"/>
      </rPr>
      <t>1인요금</t>
    </r>
  </si>
  <si>
    <t>현지 울릉도매니아여행사 1599-1312 / 경비청구내역</t>
  </si>
  <si>
    <r>
      <t>[일 정 표]</t>
    </r>
    <r>
      <rPr>
        <sz val="10"/>
        <color indexed="56"/>
        <rFont val="굴림"/>
        <family val="3"/>
      </rPr>
      <t xml:space="preserve"> - 본 일정은 울릉도 평수기 기본 선편 운항시간으로 작성된 일정으로 주말과 항금연휴, 성수기에 변경될 수 있음!</t>
    </r>
  </si>
  <si>
    <r>
      <t xml:space="preserve">[상품내용] </t>
    </r>
    <r>
      <rPr>
        <b/>
        <sz val="10"/>
        <color indexed="8"/>
        <rFont val="굴림"/>
        <family val="3"/>
      </rPr>
      <t>- 독도가 포함된 견적</t>
    </r>
  </si>
  <si>
    <t>※ 아래 비용의 합계는 위[좌] 시기와 인원에 의한 비용으로 합산됩니다 합이 잘못 되었을 시 수정하여 다시 청구됩니다</t>
  </si>
  <si>
    <t>일 자</t>
  </si>
  <si>
    <t>지 역</t>
  </si>
  <si>
    <t>교 통</t>
  </si>
  <si>
    <t>시 간</t>
  </si>
  <si>
    <t>일정 진행 내용</t>
  </si>
  <si>
    <t>여 정</t>
  </si>
  <si>
    <r>
      <t xml:space="preserve">묵호 또는 강릉항 ↔ 울릉도(2박) </t>
    </r>
    <r>
      <rPr>
        <b/>
        <sz val="10"/>
        <color indexed="8"/>
        <rFont val="맑은 고딕"/>
        <family val="3"/>
      </rPr>
      <t>↔</t>
    </r>
    <r>
      <rPr>
        <b/>
        <sz val="10"/>
        <color indexed="8"/>
        <rFont val="굴림"/>
        <family val="3"/>
      </rPr>
      <t xml:space="preserve"> 독도 - </t>
    </r>
    <r>
      <rPr>
        <b/>
        <sz val="10"/>
        <color indexed="60"/>
        <rFont val="굴림"/>
        <family val="3"/>
      </rPr>
      <t>독도포함</t>
    </r>
  </si>
  <si>
    <t>고 객 명</t>
  </si>
  <si>
    <t>제1일</t>
  </si>
  <si>
    <t>자체전세버스</t>
  </si>
  <si>
    <t>개별</t>
  </si>
  <si>
    <t xml:space="preserve">개별 집결 후 후포항으로 출발! </t>
  </si>
  <si>
    <t>포 함 사 항</t>
  </si>
  <si>
    <t>셔틀, 왕복선박료, 독도, 2박숙박료, 7식제공[5특식], 모든입장료, 대자연체험여행[절기에 따라 변경 진행]</t>
  </si>
  <si>
    <t>연 락 처</t>
  </si>
  <si>
    <t>독도전망 케이블 카 + 유람선[죽도] + 부가세, 매니아컨텐츠[각종입장료, 기념타올, 맨투맨가이드, 촬영사진 메일전송]</t>
  </si>
  <si>
    <t>상 품 명</t>
  </si>
  <si>
    <t>불포함 사항</t>
  </si>
  <si>
    <r>
      <t>없음!</t>
    </r>
    <r>
      <rPr>
        <sz val="9"/>
        <color indexed="8"/>
        <rFont val="굴림"/>
        <family val="3"/>
      </rPr>
      <t>[매니아 기본제공 4식 + 3식은 매니아의 스폰서], 선생님도 학생비용으로 동일!</t>
    </r>
  </si>
  <si>
    <t>여 행 일 자</t>
  </si>
  <si>
    <t>울릉도 입항</t>
  </si>
  <si>
    <t>특 기 사 항1</t>
  </si>
  <si>
    <t>봄,가을 주말&amp;황금연휴 성수기 일정 반나절 줄어들수 있음! 극 참고요!</t>
  </si>
  <si>
    <t>→</t>
  </si>
  <si>
    <r>
      <t>※</t>
    </r>
    <r>
      <rPr>
        <b/>
        <sz val="10"/>
        <color indexed="8"/>
        <rFont val="굴림"/>
        <family val="3"/>
      </rPr>
      <t xml:space="preserve"> 입장료 : </t>
    </r>
    <r>
      <rPr>
        <sz val="10"/>
        <color indexed="8"/>
        <rFont val="굴림"/>
        <family val="3"/>
      </rPr>
      <t>케이블카, 모노레일, 예림원, 봉래폭포, 죽도 입장료 등 전액 제공!</t>
    </r>
  </si>
  <si>
    <t>봄·가을주말,연휴,성수기 1항차.2항차.운항</t>
  </si>
  <si>
    <t>1항 오전 입항~오전 출항 &amp; 2항차 오후 입항~오후 출항 / 선편 2왕복!</t>
  </si>
  <si>
    <t>P/S</t>
  </si>
  <si>
    <t>※ 본 일정은 20인 이하 가족의 단란한 여행을 목적으로 울릉도 전과정을 포함한 가족사랑 팩키지로 구성합니다</t>
  </si>
  <si>
    <t>특 기 사 항2</t>
  </si>
  <si>
    <t>봄 평수기 여유로운 상황으로 진행됩니다</t>
  </si>
  <si>
    <t>독도여행</t>
  </si>
  <si>
    <t>또는 13:00 or 14시 이후 독도여객선[편도 1시간 30분 항해와 접안시 30분간 입도]</t>
  </si>
  <si>
    <r>
      <t>타 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</si>
  <si>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t>독도+유람선+케이블카+모노레일+해중전망대+관음도+안용복기념관+기본식</t>
  </si>
  <si>
    <r>
      <t xml:space="preserve">독도여행 시간은 기상에 따라 다소 변경될 수 있음을 양지바랍니다 or </t>
    </r>
    <r>
      <rPr>
        <b/>
        <sz val="9.5"/>
        <rFont val="굴림"/>
        <family val="3"/>
      </rPr>
      <t>3일차 오전</t>
    </r>
  </si>
  <si>
    <t>[기간별요금표]</t>
  </si>
  <si>
    <t>계 좌 번 호</t>
  </si>
  <si>
    <t>도동항 도착</t>
  </si>
  <si>
    <t>도동항 도착!</t>
  </si>
  <si>
    <t>구 분</t>
  </si>
  <si>
    <t>2인1실</t>
  </si>
  <si>
    <t>3인1실</t>
  </si>
  <si>
    <t>4/5인1실</t>
  </si>
  <si>
    <t>6인이상</t>
  </si>
  <si>
    <t>차이</t>
  </si>
  <si>
    <t>행남등대</t>
  </si>
  <si>
    <t>도동항 좌해안 산책로의 행남등대 러브오솔길 트레킹 = 자유산책!</t>
  </si>
  <si>
    <t>비수기</t>
  </si>
  <si>
    <r>
      <t>12/01~02/27[</t>
    </r>
    <r>
      <rPr>
        <b/>
        <sz val="10"/>
        <color indexed="60"/>
        <rFont val="굴림"/>
        <family val="3"/>
      </rPr>
      <t>운항없음</t>
    </r>
    <r>
      <rPr>
        <b/>
        <sz val="10"/>
        <color indexed="8"/>
        <rFont val="굴림"/>
        <family val="3"/>
      </rPr>
      <t>]</t>
    </r>
  </si>
  <si>
    <t>가족형호텔, 가족형모텔</t>
  </si>
  <si>
    <t>청구내역 현황</t>
  </si>
  <si>
    <t>자유시간</t>
  </si>
  <si>
    <t>이후</t>
  </si>
  <si>
    <r>
      <t xml:space="preserve">일과 마무리와 맛난 </t>
    </r>
    <r>
      <rPr>
        <b/>
        <sz val="10"/>
        <color indexed="8"/>
        <rFont val="굴림"/>
        <family val="3"/>
      </rPr>
      <t>석식제공</t>
    </r>
    <r>
      <rPr>
        <sz val="10"/>
        <color indexed="8"/>
        <rFont val="굴림"/>
        <family val="3"/>
      </rPr>
      <t>[오징어불고기]</t>
    </r>
  </si>
  <si>
    <t>[겨울철 포항에서만 운항]</t>
  </si>
  <si>
    <t>대아리조트</t>
  </si>
  <si>
    <r>
      <rPr>
        <b/>
        <sz val="9"/>
        <color indexed="56"/>
        <rFont val="굴림"/>
        <family val="3"/>
      </rPr>
      <t>P/S</t>
    </r>
    <r>
      <rPr>
        <sz val="9"/>
        <color indexed="56"/>
        <rFont val="굴림"/>
        <family val="3"/>
      </rPr>
      <t xml:space="preserve"> : 독도여행은 가급적 당일 선편으로 연결하는 것이 일정 진행에 용이하며 첫날 불가시 익일에라도 다녀오실 수 있도록 체크!</t>
    </r>
  </si>
  <si>
    <t>대아리조트 객실의 스타일에 따라 비용이 다소 변경될 수 있습니다 참고하시기 바랍니다</t>
  </si>
  <si>
    <t>구성인원[기본 PKG금액]</t>
  </si>
  <si>
    <t>인원수</t>
  </si>
  <si>
    <t>해당금액</t>
  </si>
  <si>
    <t>합계금액</t>
  </si>
  <si>
    <t>제2일</t>
  </si>
  <si>
    <t>울릉도</t>
  </si>
  <si>
    <t>wake up!</t>
  </si>
  <si>
    <r>
      <t xml:space="preserve">기상과 더불어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[홍합밥]</t>
    </r>
  </si>
  <si>
    <t>비수기&amp;성수기 제외시기</t>
  </si>
  <si>
    <t>구 분</t>
  </si>
  <si>
    <t>2인1실</t>
  </si>
  <si>
    <t>3인1실</t>
  </si>
  <si>
    <t>4/5인1실</t>
  </si>
  <si>
    <t>6인이상</t>
  </si>
  <si>
    <t>청소년[중,고등학생]</t>
  </si>
  <si>
    <t>문화탐방섬체험</t>
  </si>
  <si>
    <r>
      <t>문화탐방+대자연 생태체험여행</t>
    </r>
    <r>
      <rPr>
        <sz val="10"/>
        <color indexed="8"/>
        <rFont val="굴림"/>
        <family val="3"/>
      </rPr>
      <t xml:space="preserve"> 출발[관광버스 A+B의 업그레이드 최대 내륙여행]</t>
    </r>
  </si>
  <si>
    <t>평수기</t>
  </si>
  <si>
    <t>가족형호텔, 가족형모텔</t>
  </si>
  <si>
    <t>경로[만65세 이상]</t>
  </si>
  <si>
    <t>[해설사 동행]</t>
  </si>
  <si>
    <t>태하모노레일 탑승과 태하등대[국내10대비경], 예림원 입장료 등... 제공</t>
  </si>
  <si>
    <t>대아리조트</t>
  </si>
  <si>
    <t>소인[만12개월~만12세미만]</t>
  </si>
  <si>
    <t>유적지</t>
  </si>
  <si>
    <r>
      <t xml:space="preserve">태하리 </t>
    </r>
    <r>
      <rPr>
        <b/>
        <sz val="10"/>
        <color indexed="8"/>
        <rFont val="굴림"/>
        <family val="3"/>
      </rPr>
      <t>성하신당</t>
    </r>
    <r>
      <rPr>
        <sz val="10"/>
        <color indexed="8"/>
        <rFont val="굴림"/>
        <family val="3"/>
      </rPr>
      <t xml:space="preserve">[전설과 더불어진 공도정책 내용] </t>
    </r>
    <r>
      <rPr>
        <b/>
        <sz val="10"/>
        <color indexed="8"/>
        <rFont val="굴림"/>
        <family val="3"/>
      </rPr>
      <t>각석문</t>
    </r>
    <r>
      <rPr>
        <sz val="10"/>
        <color indexed="8"/>
        <rFont val="굴림"/>
        <family val="3"/>
      </rPr>
      <t>[울릉도 역사의 근거]</t>
    </r>
  </si>
  <si>
    <t>대아리조트 객실의 스타일에 따라 비용이 다소 변경될 수 있습니다 참고하시기 바랍니다</t>
  </si>
  <si>
    <t>장애자[1~6급]</t>
  </si>
  <si>
    <r>
      <t xml:space="preserve">현포항의 </t>
    </r>
    <r>
      <rPr>
        <b/>
        <sz val="10"/>
        <color indexed="8"/>
        <rFont val="굴림"/>
        <family val="3"/>
      </rPr>
      <t>석총 고분군</t>
    </r>
    <r>
      <rPr>
        <sz val="10"/>
        <color indexed="8"/>
        <rFont val="굴림"/>
        <family val="3"/>
      </rPr>
      <t>[고인돌 &amp; 돌무덤]</t>
    </r>
  </si>
  <si>
    <t>12개월 미만 유아 무임</t>
  </si>
  <si>
    <t>분화구속마을</t>
  </si>
  <si>
    <r>
      <t xml:space="preserve">나리분지 도착[너와집과 투막집 관람 = 조상의 지혜] 후, </t>
    </r>
    <r>
      <rPr>
        <b/>
        <sz val="10"/>
        <color indexed="8"/>
        <rFont val="굴림"/>
        <family val="3"/>
      </rPr>
      <t>향토 산채 비빔밥 제공</t>
    </r>
  </si>
  <si>
    <t>PKG 기본 청구 금액</t>
  </si>
  <si>
    <t>체험여행[봄-나물뜯기, 여름-깜짝 해수욕, 가을-울렁길 트레킹, 겨울-눈썰매] 등..</t>
  </si>
  <si>
    <t>추가 or 마이너스 내역</t>
  </si>
  <si>
    <t>석포마을 유적지</t>
  </si>
  <si>
    <t>독도의용 소방대 기념관 방문</t>
  </si>
  <si>
    <r>
      <t>리조트[</t>
    </r>
    <r>
      <rPr>
        <b/>
        <sz val="10"/>
        <color indexed="60"/>
        <rFont val="굴림"/>
        <family val="3"/>
      </rPr>
      <t>썸머&amp;하이시즌</t>
    </r>
    <r>
      <rPr>
        <b/>
        <sz val="10"/>
        <color indexed="8"/>
        <rFont val="굴림"/>
        <family val="3"/>
      </rPr>
      <t>]</t>
    </r>
  </si>
  <si>
    <t>1인 예약금[선박+숙박=150,000원]</t>
  </si>
  <si>
    <r>
      <t>안용복 장군 기념관</t>
    </r>
    <r>
      <rPr>
        <sz val="10"/>
        <color indexed="8"/>
        <rFont val="굴림"/>
        <family val="3"/>
      </rPr>
      <t xml:space="preserve"> = 일제의 독도 침탈을 막기 위해 헌신했던 일대기 기념!</t>
    </r>
  </si>
  <si>
    <t>[할인범위]</t>
  </si>
  <si>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</t>
    </r>
    <r>
      <rPr>
        <b/>
        <sz val="10"/>
        <color indexed="8"/>
        <rFont val="굴림"/>
        <family val="3"/>
      </rPr>
      <t xml:space="preserve">노약자는 동승회차! </t>
    </r>
  </si>
  <si>
    <t>내수전 독도전망대 입구 도착 / 내수전전망대 답방 = 해설사 동행 = 해설과 사진촬영</t>
  </si>
  <si>
    <t>1인견적계산기</t>
  </si>
  <si>
    <r>
      <t xml:space="preserve">※ </t>
    </r>
    <r>
      <rPr>
        <b/>
        <sz val="10"/>
        <rFont val="굴림"/>
        <family val="3"/>
      </rPr>
      <t>리조트</t>
    </r>
    <r>
      <rPr>
        <sz val="10"/>
        <rFont val="굴림"/>
        <family val="3"/>
      </rPr>
      <t>의 숙박요금은 기본이 되는 한실과  양실, 디럭스, 훼미리, 스위트 등.. 본관과 별관으로 이루어져 있음!</t>
    </r>
  </si>
  <si>
    <t>숙박비 기입</t>
  </si>
  <si>
    <t>인 원 수</t>
  </si>
  <si>
    <t>1인 숙박비용</t>
  </si>
  <si>
    <r>
      <t xml:space="preserve">일과 마무리와 맛난 </t>
    </r>
    <r>
      <rPr>
        <b/>
        <sz val="10"/>
        <color indexed="8"/>
        <rFont val="굴림"/>
        <family val="3"/>
      </rPr>
      <t>석식제공</t>
    </r>
    <r>
      <rPr>
        <sz val="10"/>
        <color indexed="8"/>
        <rFont val="굴림"/>
        <family val="3"/>
      </rPr>
      <t>[닭도리탕]</t>
    </r>
  </si>
  <si>
    <r>
      <t xml:space="preserve">※ </t>
    </r>
    <r>
      <rPr>
        <b/>
        <sz val="10"/>
        <color indexed="60"/>
        <rFont val="굴림"/>
        <family val="3"/>
      </rPr>
      <t>성수기</t>
    </r>
    <r>
      <rPr>
        <sz val="10"/>
        <color indexed="60"/>
        <rFont val="굴림"/>
        <family val="3"/>
      </rPr>
      <t xml:space="preserve">의 울릉도 여행은 </t>
    </r>
    <r>
      <rPr>
        <b/>
        <sz val="10"/>
        <color indexed="60"/>
        <rFont val="굴림"/>
        <family val="3"/>
      </rPr>
      <t>단체할인 없음! 대아리조트 숙박료는 별관 한실 2인 기준 정상요금 190,000원!</t>
    </r>
  </si>
  <si>
    <r>
      <t>P/S</t>
    </r>
    <r>
      <rPr>
        <sz val="9"/>
        <color indexed="56"/>
        <rFont val="굴림"/>
        <family val="3"/>
      </rPr>
      <t xml:space="preserve"> : 쇼핑관광버스 A,B 코스의 보편적 내륙관광이 아닌 유적지 탐방 + 체험과 명소트레킹으로 환상의 자연을 만끽! / 문화탐방 일정! </t>
    </r>
  </si>
  <si>
    <r>
      <rPr>
        <b/>
        <sz val="10"/>
        <color indexed="60"/>
        <rFont val="맑은 고딕"/>
        <family val="3"/>
      </rPr>
      <t>P/S</t>
    </r>
    <r>
      <rPr>
        <b/>
        <sz val="10"/>
        <color indexed="8"/>
        <rFont val="맑은 고딕"/>
        <family val="3"/>
      </rPr>
      <t xml:space="preserve"> : 저희의 상품가는 타 여행사의 </t>
    </r>
    <r>
      <rPr>
        <b/>
        <sz val="10"/>
        <color indexed="60"/>
        <rFont val="맑은 고딕"/>
        <family val="3"/>
      </rPr>
      <t>옵션 없는</t>
    </r>
    <r>
      <rPr>
        <b/>
        <sz val="10"/>
        <color indexed="8"/>
        <rFont val="맑은 고딕"/>
        <family val="3"/>
      </rPr>
      <t xml:space="preserve"> 모두 포함된 내용입니다. 단지 3식 자유식만이 존재합니다</t>
    </r>
  </si>
  <si>
    <r>
      <t xml:space="preserve">    </t>
    </r>
    <r>
      <rPr>
        <b/>
        <sz val="10"/>
        <color indexed="8"/>
        <rFont val="맑은 고딕"/>
        <family val="3"/>
      </rPr>
      <t xml:space="preserve"> </t>
    </r>
    <r>
      <rPr>
        <b/>
        <sz val="10"/>
        <color indexed="50"/>
        <rFont val="맑은 고딕"/>
        <family val="3"/>
      </rPr>
      <t>.</t>
    </r>
    <r>
      <rPr>
        <b/>
        <sz val="10"/>
        <color indexed="8"/>
        <rFont val="맑은 고딕"/>
        <family val="3"/>
      </rPr>
      <t xml:space="preserve"> 일정진행도 타 여행사 처럼 지시형이 아니라 </t>
    </r>
    <r>
      <rPr>
        <b/>
        <sz val="10"/>
        <color indexed="60"/>
        <rFont val="맑은 고딕"/>
        <family val="3"/>
      </rPr>
      <t>항상 곁에서 모시고 여행을 진행하는 유일한 팀</t>
    </r>
    <r>
      <rPr>
        <b/>
        <sz val="10"/>
        <color indexed="8"/>
        <rFont val="맑은 고딕"/>
        <family val="3"/>
      </rPr>
      <t>입니다</t>
    </r>
  </si>
  <si>
    <t>1인</t>
  </si>
  <si>
    <t>숙박비</t>
  </si>
  <si>
    <t>제3일</t>
  </si>
  <si>
    <t>1인</t>
  </si>
  <si>
    <t>선비</t>
  </si>
  <si>
    <t>죽도유람선</t>
  </si>
  <si>
    <t>죽도 유람선[우선지원]</t>
  </si>
  <si>
    <t>예약취소료 규정</t>
  </si>
  <si>
    <t xml:space="preserve"> 예약금 입금 후 여행을 취소 할 경우 국내여행 표준약관 제13조 소비자 피해 보상</t>
  </si>
  <si>
    <t>독도</t>
  </si>
  <si>
    <t>→</t>
  </si>
  <si>
    <t>죽도 = 제주도의 우도와 같은 or 거제도의 외도와 비슷한 여정 / 편도 15분 승선!</t>
  </si>
  <si>
    <t>(본, 사항은 예약 업무시 통화료,광고비</t>
  </si>
  <si>
    <t xml:space="preserve"> 규정에 따라 아래의 비율로 취소료를 부과함을 양지하여 주시기 바랍니다</t>
  </si>
  <si>
    <t>식대</t>
  </si>
  <si>
    <t>도동항 도착!</t>
  </si>
  <si>
    <t>선박,숙박 등 취소 수수료의 위약금으로</t>
  </si>
  <si>
    <t xml:space="preserve"> (단, 선박 결항으로 취소되는 경우에는 실비제공[셔틀 or 식대] 후 전액 환불처리)</t>
  </si>
  <si>
    <t>숙박형태</t>
  </si>
  <si>
    <t>도동항 가족형 호텔[육지에선 모텔급] 4~5인실 7칸 2박</t>
  </si>
  <si>
    <t>케이블 카</t>
  </si>
  <si>
    <r>
      <t>독도전망 케이블 카[</t>
    </r>
    <r>
      <rPr>
        <b/>
        <sz val="10"/>
        <color indexed="8"/>
        <rFont val="굴림"/>
        <family val="3"/>
      </rPr>
      <t>독도박물관</t>
    </r>
    <r>
      <rPr>
        <sz val="10"/>
        <color indexed="8"/>
        <rFont val="굴림"/>
        <family val="3"/>
      </rPr>
      <t>, 향토사료관, 약수터 등 ..] / 탑승장까지 픽업!</t>
    </r>
  </si>
  <si>
    <t>정리됨을 양지바랍니다)</t>
  </si>
  <si>
    <t xml:space="preserve"> * 30일 전 취소 전액환불!</t>
  </si>
  <si>
    <t>대자연</t>
  </si>
  <si>
    <t>독도박물관</t>
  </si>
  <si>
    <t xml:space="preserve">독도의 이해와 애국심 고취를 위한 시청각 교육과 문헌 살펴보기 등 .. </t>
  </si>
  <si>
    <t>P/S : 30일 전 취소시 전액 환불 처리!</t>
  </si>
  <si>
    <t xml:space="preserve"> * 여행개시 29일~20일 전 취소시 : 여행 전체 요금의 10% 배상</t>
  </si>
  <si>
    <t>케이블 카</t>
  </si>
  <si>
    <t>청구합계 총금액</t>
  </si>
  <si>
    <t>일정마무리</t>
  </si>
  <si>
    <t xml:space="preserve"> * 여행개시 19일~10일 전 취소시 : 여행 전체 요금의 15% 배상</t>
  </si>
  <si>
    <t>컨텐츠료</t>
  </si>
  <si>
    <t>여행가족분들은 : 많은 금액으로 청구시 반드시 많다 말씀하십니다 그러나 적게 합산 청구 되면 말하는 이 하나도 없습니다</t>
  </si>
  <si>
    <r>
      <t>중식제공</t>
    </r>
    <r>
      <rPr>
        <sz val="10"/>
        <color indexed="8"/>
        <rFont val="굴림"/>
        <family val="3"/>
      </rPr>
      <t>[따개비 칼국수 별식]</t>
    </r>
  </si>
  <si>
    <t>우측의 취소수수료 규정은 필 인지하세요</t>
  </si>
  <si>
    <t xml:space="preserve"> * 여행개시 9일~8일 전 취소시 : 여행 전체 요금의 20% 배상</t>
  </si>
  <si>
    <t>성수기할증</t>
  </si>
  <si>
    <t>[확인사항]</t>
  </si>
  <si>
    <t>개별쇼핑과 여장정리!</t>
  </si>
  <si>
    <t xml:space="preserve"> * 여행개시 7일~1일 전 취소시 : 여행 전체 요금의 30% 배상</t>
  </si>
  <si>
    <t>1인</t>
  </si>
  <si>
    <t>합계</t>
  </si>
  <si>
    <t>예약금 입금 후 여행 오시기전일까지 변동 사항은 즉시 예약부로 연락주시기 바랍니다</t>
  </si>
  <si>
    <t>출항준비</t>
  </si>
  <si>
    <t xml:space="preserve"> * 여행당일 통보시 : 여행요금의 50% 배상</t>
  </si>
  <si>
    <t>저희는 보편적 여행전일 오후 15시 이후로 연락드려 준비드리겠습니다 이유는…</t>
  </si>
  <si>
    <r>
      <rPr>
        <b/>
        <sz val="10"/>
        <color indexed="60"/>
        <rFont val="맑은 고딕"/>
        <family val="3"/>
      </rPr>
      <t>P/S</t>
    </r>
    <r>
      <rPr>
        <sz val="10"/>
        <color indexed="8"/>
        <rFont val="맑은 고딕"/>
        <family val="3"/>
      </rPr>
      <t xml:space="preserve"> : 타 여행 상품 포함내역[</t>
    </r>
    <r>
      <rPr>
        <b/>
        <sz val="10"/>
        <color indexed="60"/>
        <rFont val="맑은 고딕"/>
        <family val="3"/>
      </rPr>
      <t>특히(독도)</t>
    </r>
    <r>
      <rPr>
        <sz val="10"/>
        <color indexed="8"/>
        <rFont val="맑은 고딕"/>
        <family val="3"/>
      </rPr>
      <t xml:space="preserve"> + 유람선 or 육로여행 A, B] 그리고 입장료 </t>
    </r>
    <r>
      <rPr>
        <b/>
        <sz val="10"/>
        <color indexed="60"/>
        <rFont val="맑은 고딕"/>
        <family val="3"/>
      </rPr>
      <t>빠진</t>
    </r>
    <r>
      <rPr>
        <sz val="10"/>
        <color indexed="8"/>
        <rFont val="맑은 고딕"/>
        <family val="3"/>
      </rPr>
      <t xml:space="preserve"> 것과 비교해 보세요!</t>
    </r>
  </si>
  <si>
    <t xml:space="preserve">1, 울릉도여행 날씨가 가장 중요하며… </t>
  </si>
  <si>
    <t>2, 준비물[등산화or튼튼운동화+개인세면도구(칫솔,면도기등…)]</t>
  </si>
  <si>
    <t>묵호항 도착</t>
  </si>
  <si>
    <t>저희 상품이 타 여행사에 비하여 100,000원 정도 비싸 보이시죠??? ㅎ</t>
  </si>
  <si>
    <r>
      <t>3, 여행자보험 가입을 위한 신상명세[주민번호와 성명 = 여행자 전원</t>
    </r>
    <r>
      <rPr>
        <b/>
        <sz val="10"/>
        <color indexed="8"/>
        <rFont val="맑은 고딕"/>
        <family val="3"/>
      </rPr>
      <t>(미리준비해두세요)</t>
    </r>
    <r>
      <rPr>
        <sz val="11"/>
        <color theme="1"/>
        <rFont val="Calibri"/>
        <family val="3"/>
      </rPr>
      <t>]</t>
    </r>
  </si>
  <si>
    <t>안녕히 돌아가세요!</t>
  </si>
  <si>
    <r>
      <t xml:space="preserve">자 그럼 </t>
    </r>
    <r>
      <rPr>
        <b/>
        <sz val="11"/>
        <color indexed="8"/>
        <rFont val="맑은 고딕"/>
        <family val="3"/>
      </rPr>
      <t>옵션</t>
    </r>
    <r>
      <rPr>
        <sz val="11"/>
        <color theme="1"/>
        <rFont val="Calibri"/>
        <family val="3"/>
      </rPr>
      <t>[</t>
    </r>
    <r>
      <rPr>
        <sz val="11"/>
        <color indexed="60"/>
        <rFont val="맑은 고딕"/>
        <family val="3"/>
      </rPr>
      <t>독도, 유람선, 케이블 카, 모노레일 등..</t>
    </r>
    <r>
      <rPr>
        <sz val="11"/>
        <color theme="1"/>
        <rFont val="Calibri"/>
        <family val="3"/>
      </rPr>
      <t xml:space="preserve"> &amp; 서비스=동행가이드+사진촬영 C/D무료증정]</t>
    </r>
  </si>
  <si>
    <t>4, 셔틀버스 이용시 탑승 위치와 시간 그리고 담당기사님 연락처</t>
  </si>
  <si>
    <r>
      <t>P/S</t>
    </r>
    <r>
      <rPr>
        <sz val="9"/>
        <color indexed="56"/>
        <rFont val="굴림"/>
        <family val="3"/>
      </rPr>
      <t xml:space="preserve"> : 마지막날의 일정은 오전 아름다운 죽도여행과 오후 케이블 카 여행중 독도박물관 관람으로 전체 일정을 마무리 합니다! </t>
    </r>
  </si>
  <si>
    <t>위 기본 옵션이 100,000원에 달합니다! 동행가이드의 진행은 저희 매니아가 유일한 내용입니다</t>
  </si>
  <si>
    <t>5, 여행 당일 해당 여객선 터미널 미팅담당자 성명과 연락처</t>
  </si>
  <si>
    <t xml:space="preserve">모든 일정은 울릉도 현지의 기상 또는 주말, 황금연휴, 성수기 선박운항 상황에 따라 변경되어 진행될 수 있습니다! </t>
  </si>
  <si>
    <t>여러분은 즐거운 여행을 하실 것이라 믿어봅니다 저희매니아는 멋진 여행만으로 직안내합니다</t>
  </si>
  <si>
    <t xml:space="preserve">6, 예약금 외 잔금입금 등으로 진행 체크드리겠습니다 / 참고해 주시기 바랍니다 </t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</si>
  <si>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</si>
  <si>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t xml:space="preserve">그래서 "울릉도매니아" 입니다! </t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</si>
  <si>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</si>
  <si>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t>포항여객터미널</t>
  </si>
  <si>
    <r>
      <t>포항 여객선 터미널 도착! 승선준비[승선수속]</t>
    </r>
  </si>
  <si>
    <r>
      <t xml:space="preserve">포항 여객선 터미널 출항! </t>
    </r>
    <r>
      <rPr>
        <b/>
        <sz val="10"/>
        <rFont val="굴림"/>
        <family val="3"/>
      </rPr>
      <t>또는 09:50분 썬플라워호 출항!</t>
    </r>
  </si>
  <si>
    <r>
      <rPr>
        <b/>
        <sz val="9.5"/>
        <rFont val="굴림"/>
        <family val="3"/>
      </rPr>
      <t>중식제공</t>
    </r>
    <r>
      <rPr>
        <sz val="9.5"/>
        <rFont val="굴림"/>
        <family val="3"/>
      </rPr>
      <t xml:space="preserve">[백반정식] </t>
    </r>
    <r>
      <rPr>
        <b/>
        <sz val="9.5"/>
        <color indexed="60"/>
        <rFont val="굴림"/>
        <family val="3"/>
      </rPr>
      <t>입항일 연착시 주먹밥[or도시락] 후 독도여행</t>
    </r>
  </si>
  <si>
    <t>숙소는 여행 마감 후 입실합니다!</t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</si>
  <si>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[오징어내장탕 or 된장정식 + 고기볶음]</t>
    </r>
  </si>
  <si>
    <t>저동항 집결!</t>
  </si>
  <si>
    <t>포항으로 출항 준비!</t>
  </si>
  <si>
    <t>썬라이즈호</t>
  </si>
  <si>
    <t>썬라이즈호</t>
  </si>
  <si>
    <r>
      <t xml:space="preserve">포항으로 출항! / </t>
    </r>
    <r>
      <rPr>
        <b/>
        <sz val="10"/>
        <color indexed="8"/>
        <rFont val="굴림"/>
        <family val="3"/>
      </rPr>
      <t>또는 15:30분 썬플라워 호</t>
    </r>
  </si>
  <si>
    <t>포항 도착!</t>
  </si>
  <si>
    <t>위 일정은 관광버스 모든 코스는 기본으로 포함되어 진행됩니다 단, 쇼핑은 없습니다 불가합니다! / 최선의 내용!</t>
  </si>
  <si>
    <t>소인[만2세~12세 : 50,000원 할인, 중고생 이상 없음!</t>
  </si>
  <si>
    <t>장애우[1~3급] 50,000원 할인, 장애우[4~6급] 없음!</t>
  </si>
  <si>
    <t>문화팩키지 포항B 2박[학생단체-견적서]-상품코드 2-6</t>
  </si>
  <si>
    <t>문화팩키지 포항B2박-울릉도 독도 역사 문화탐방형 일정표</t>
  </si>
  <si>
    <t>000님 00인 가족!</t>
  </si>
  <si>
    <t>010-0000-0000</t>
  </si>
  <si>
    <t>중고생단체[선생님 동일]</t>
  </si>
  <si>
    <t>일 자</t>
  </si>
  <si>
    <t>지 역</t>
  </si>
  <si>
    <t>교 통</t>
  </si>
  <si>
    <t>시 간</t>
  </si>
  <si>
    <t>일정 진행 내용</t>
  </si>
  <si>
    <t>제1일</t>
  </si>
  <si>
    <t>포항</t>
  </si>
  <si>
    <t>개별이동!</t>
  </si>
  <si>
    <t>포항 여객선 터미널 도착 / 승선준비[팀장 미팅 승선수속]</t>
  </si>
  <si>
    <t>썬플라워 호</t>
  </si>
  <si>
    <t>포항 여객선 터미널 출항!</t>
  </si>
  <si>
    <t>울릉도 입항</t>
  </si>
  <si>
    <t>→</t>
  </si>
  <si>
    <t>독도여행</t>
  </si>
  <si>
    <t>독도여객선[편도 1시간 45분 항해와 접안시 30분간 입도] or 증편된 선편 이용!</t>
  </si>
  <si>
    <t>도동항 도착</t>
  </si>
  <si>
    <t>도동항 도착!</t>
  </si>
  <si>
    <t>자유시간</t>
  </si>
  <si>
    <t>이후</t>
  </si>
  <si>
    <t>행남등대</t>
  </si>
  <si>
    <t>→</t>
  </si>
  <si>
    <t>도동항 좌해안 산책로 자유산책으로 일정마무리!</t>
  </si>
  <si>
    <t>제2일</t>
  </si>
  <si>
    <t>울릉도</t>
  </si>
  <si>
    <t>wake up!</t>
  </si>
  <si>
    <r>
      <t xml:space="preserve">기상과 더불어 </t>
    </r>
    <r>
      <rPr>
        <b/>
        <sz val="9"/>
        <color indexed="8"/>
        <rFont val="굴림"/>
        <family val="3"/>
      </rPr>
      <t>조식제공</t>
    </r>
    <r>
      <rPr>
        <sz val="9"/>
        <color indexed="8"/>
        <rFont val="굴림"/>
        <family val="3"/>
      </rPr>
      <t>[정식]</t>
    </r>
  </si>
  <si>
    <t>관광버스A코스</t>
  </si>
  <si>
    <t>관광버스 A코스[모노레일 탑승과 명소 트레킹 없음]</t>
  </si>
  <si>
    <t>→</t>
  </si>
  <si>
    <t>사동→통구미→남양→만물상→태하→현포→천부→섬목→나리분지→도동항!</t>
  </si>
  <si>
    <t>도동항 도착</t>
  </si>
  <si>
    <t>도동항 도착!</t>
  </si>
  <si>
    <t>→</t>
  </si>
  <si>
    <r>
      <t xml:space="preserve">출항준비로 간단쇼핑과 여장정리 후 </t>
    </r>
    <r>
      <rPr>
        <b/>
        <sz val="9"/>
        <color indexed="30"/>
        <rFont val="굴림"/>
        <family val="3"/>
      </rPr>
      <t>자유중식</t>
    </r>
    <r>
      <rPr>
        <sz val="9"/>
        <color indexed="8"/>
        <rFont val="굴림"/>
        <family val="3"/>
      </rPr>
      <t>[추천메뉴 = 따개비 칼국수]</t>
    </r>
  </si>
  <si>
    <t>도동항 집결</t>
  </si>
  <si>
    <t>포항으로 출항준비!</t>
  </si>
  <si>
    <t>포항으로 출항!</t>
  </si>
  <si>
    <t>포항도착</t>
  </si>
  <si>
    <t>포항 터미널 도착!</t>
  </si>
  <si>
    <t>→</t>
  </si>
  <si>
    <t>안녕히 돌아가세요!</t>
  </si>
  <si>
    <r>
      <t>[일 정 표]</t>
    </r>
    <r>
      <rPr>
        <sz val="10"/>
        <color indexed="8"/>
        <rFont val="굴림"/>
        <family val="3"/>
      </rPr>
      <t xml:space="preserve"> - </t>
    </r>
    <r>
      <rPr>
        <sz val="9"/>
        <color indexed="8"/>
        <rFont val="굴림"/>
        <family val="3"/>
      </rPr>
      <t>본 일정은</t>
    </r>
    <r>
      <rPr>
        <sz val="10"/>
        <color indexed="8"/>
        <rFont val="굴림"/>
        <family val="3"/>
      </rPr>
      <t xml:space="preserve"> </t>
    </r>
    <r>
      <rPr>
        <sz val="9"/>
        <color indexed="8"/>
        <rFont val="굴림"/>
        <family val="3"/>
      </rPr>
      <t>울릉도 평수기 기본 선편 운항시간으로 작성된 일정으로 주말과 항금연휴, 성수기에 변경될 수 있음!</t>
    </r>
  </si>
  <si>
    <r>
      <rPr>
        <b/>
        <sz val="9"/>
        <color indexed="8"/>
        <rFont val="굴림"/>
        <family val="3"/>
      </rPr>
      <t>P/S</t>
    </r>
    <r>
      <rPr>
        <sz val="9"/>
        <color indexed="8"/>
        <rFont val="굴림"/>
        <family val="3"/>
      </rPr>
      <t xml:space="preserve"> : 첫쨋날의 여정은 독도를 다녀오시는 것으로 일정이 마무리될 전망이며 석식 후 좌해안 산책로 해식동굴 정도만 산보해보세요!</t>
    </r>
  </si>
  <si>
    <r>
      <rPr>
        <b/>
        <sz val="9"/>
        <color indexed="8"/>
        <rFont val="굴림"/>
        <family val="3"/>
      </rPr>
      <t>P/S</t>
    </r>
    <r>
      <rPr>
        <sz val="9"/>
        <color indexed="8"/>
        <rFont val="굴림"/>
        <family val="3"/>
      </rPr>
      <t xml:space="preserve"> : 오늘은 관광버스 A코스의 여정으로 울릉도 내륙 기본적인 일정으로 진행합니다! </t>
    </r>
  </si>
  <si>
    <t>썬라이즈호</t>
  </si>
  <si>
    <r>
      <t xml:space="preserve">숙소배정과 휴식 후 </t>
    </r>
    <r>
      <rPr>
        <b/>
        <sz val="9"/>
        <rFont val="굴림"/>
        <family val="3"/>
      </rPr>
      <t>중식제공</t>
    </r>
    <r>
      <rPr>
        <sz val="9"/>
        <rFont val="굴림"/>
        <family val="3"/>
      </rPr>
      <t>[오징어내장탕]</t>
    </r>
  </si>
  <si>
    <t>저동항 도착!</t>
  </si>
  <si>
    <t xml:space="preserve"> 왕복선박료,독도,1박숙박료,3식제공[3특식], 관광버스A코스</t>
  </si>
  <si>
    <t>여행자 보험은 개별적으로 가입해주세요[주민번호 개별신상]</t>
  </si>
  <si>
    <r>
      <rPr>
        <b/>
        <sz val="9"/>
        <color indexed="8"/>
        <rFont val="굴림"/>
        <family val="3"/>
      </rPr>
      <t xml:space="preserve"> 관광버스B코스, 유람선, 울릉도명소, 자유1식</t>
    </r>
    <r>
      <rPr>
        <sz val="9"/>
        <color indexed="8"/>
        <rFont val="굴림"/>
        <family val="3"/>
      </rPr>
      <t xml:space="preserve"> 자유식은 향토음식으로 드셔보세요! </t>
    </r>
  </si>
  <si>
    <t>※ 본 일정은 20인 이상 가족의 즐거운 여행을 목적으로 울릉도독도 과정을 포함한 즐거운 여행 패키지로 구성합니다</t>
  </si>
  <si>
    <t>알뜰패키지 포항B 1박[독도]-가족형 일정표-상품코드 1-32</t>
  </si>
  <si>
    <t>슈퍼팩키지 포항B 1박[가족형 독도포함 견적표] - 상품코드 1-32</t>
  </si>
  <si>
    <t>[기간별요금표]</t>
  </si>
  <si>
    <t>차이</t>
  </si>
  <si>
    <t>차이</t>
  </si>
  <si>
    <t>차이</t>
  </si>
  <si>
    <t>차이</t>
  </si>
  <si>
    <t>[할인범위]</t>
  </si>
  <si>
    <r>
      <t xml:space="preserve">※ </t>
    </r>
    <r>
      <rPr>
        <b/>
        <sz val="10"/>
        <rFont val="굴림"/>
        <family val="3"/>
      </rPr>
      <t>리조트</t>
    </r>
    <r>
      <rPr>
        <sz val="10"/>
        <rFont val="굴림"/>
        <family val="3"/>
      </rPr>
      <t>의 숙박요금은 기본이 되는 한실과  양실, 디럭스, 훼미리, 스위트 등.. 본관과 별관으로 이루어져 있음!</t>
    </r>
  </si>
  <si>
    <r>
      <t xml:space="preserve">※ </t>
    </r>
    <r>
      <rPr>
        <b/>
        <sz val="10"/>
        <color indexed="60"/>
        <rFont val="굴림"/>
        <family val="3"/>
      </rPr>
      <t>성수기</t>
    </r>
    <r>
      <rPr>
        <sz val="10"/>
        <color indexed="60"/>
        <rFont val="굴림"/>
        <family val="3"/>
      </rPr>
      <t xml:space="preserve">의 울릉도 여행은 </t>
    </r>
    <r>
      <rPr>
        <b/>
        <sz val="10"/>
        <color indexed="60"/>
        <rFont val="굴림"/>
        <family val="3"/>
      </rPr>
      <t>단체할인 없음! 대아리조트 숙박료는 별관 한실 2인 기준 정상요금 190,000원!</t>
    </r>
  </si>
  <si>
    <t>소인[만2세~12세 : 50,000원 할인, 중고생 : 10,000원 할인, 65세 이상 경로 15,000 할인 - 신분증제시</t>
  </si>
  <si>
    <t>장애우[1~3급] 50,000원 할인, 장애우[4~6급] 15,000원 할인</t>
  </si>
  <si>
    <t>010-9380-2069</t>
  </si>
  <si>
    <t>봄 주말 평수기 여유로운 상황으로 진행됩니다</t>
  </si>
  <si>
    <t>대아리조트 호텔 04인실 10칸 1박</t>
  </si>
  <si>
    <t>가족형호텔,가족형모텔</t>
  </si>
  <si>
    <t>가족형호텔,가족형모텔</t>
  </si>
  <si>
    <t>가족형호텔,가족형모텔</t>
  </si>
  <si>
    <t>체험여행[봄-숲길산책, 여름-깜짝 해수욕, 가을-울렁길 트레킹, 겨울-눈꽃여행]</t>
  </si>
  <si>
    <r>
      <rPr>
        <b/>
        <sz val="10"/>
        <color indexed="8"/>
        <rFont val="굴림"/>
        <family val="3"/>
      </rPr>
      <t>울렁길산책</t>
    </r>
    <r>
      <rPr>
        <sz val="10"/>
        <color indexed="8"/>
        <rFont val="굴림"/>
        <family val="3"/>
      </rPr>
      <t xml:space="preserve"> - 아름다운 봄 숲길을 걸어봅니다</t>
    </r>
  </si>
  <si>
    <r>
      <t>깜짝해수욕 or 바다체험</t>
    </r>
    <r>
      <rPr>
        <sz val="10"/>
        <color indexed="8"/>
        <rFont val="굴림"/>
        <family val="3"/>
      </rPr>
      <t>-즐거운 해수욕 타임[수영복=반바지, 여벌의 옷 준비]</t>
    </r>
  </si>
  <si>
    <r>
      <t>설원트레킹</t>
    </r>
    <r>
      <rPr>
        <sz val="10"/>
        <color indexed="8"/>
        <rFont val="굴림"/>
        <family val="3"/>
      </rPr>
      <t xml:space="preserve"> - 아름다운 겨울 풍경 &amp; 설원트레킹 등..</t>
    </r>
  </si>
  <si>
    <r>
      <t xml:space="preserve">숙소배정과 휴식 후 </t>
    </r>
    <r>
      <rPr>
        <b/>
        <sz val="10"/>
        <rFont val="굴림"/>
        <family val="3"/>
      </rPr>
      <t>중식제공</t>
    </r>
    <r>
      <rPr>
        <sz val="10"/>
        <rFont val="굴림"/>
        <family val="3"/>
      </rPr>
      <t>[속풀이 엉겅퀴 약초해장국 or 어린이 된장찌게]</t>
    </r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</si>
  <si>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입항 당일 일정은 울릉2경 죽도유람선[15분 승선]과 독도전망 케이블 카로 마무리 드리겠습니다! / </t>
    </r>
    <r>
      <rPr>
        <b/>
        <sz val="10"/>
        <color indexed="60"/>
        <rFont val="굴림"/>
        <family val="3"/>
      </rPr>
      <t>1안시 독도여행</t>
    </r>
  </si>
  <si>
    <t>예약취소료 규정</t>
  </si>
  <si>
    <t xml:space="preserve"> 예약금 입금 후 여행을 취소 할 경우 국내여행 표준약관 제13조 소비자 피해 보상</t>
  </si>
  <si>
    <t>(본, 사항은 예약 업무시 통화료,광고비</t>
  </si>
  <si>
    <t xml:space="preserve"> 규정에 따라 아래의 비율로 취소료를 부과함을 양지하여 주시기 바랍니다</t>
  </si>
  <si>
    <t>선박,숙박 등 취소 수수료의 위약금으로</t>
  </si>
  <si>
    <t xml:space="preserve"> (단, 선박 결항으로 취소되는 경우에는 실비제공[셔틀 or 식대] 후 전액 환불처리)</t>
  </si>
  <si>
    <t>정리됨을 양지바랍니다)</t>
  </si>
  <si>
    <t xml:space="preserve"> * 30일 전 취소 전액환불!</t>
  </si>
  <si>
    <t>P/S : 30일 전 취소시 전액 환불 처리!</t>
  </si>
  <si>
    <t xml:space="preserve"> * 여행개시 29일~20일 전 취소시 : 여행 전체 요금의 10% 배상</t>
  </si>
  <si>
    <t xml:space="preserve"> * 여행개시 19일~15일 전 취소시 : 여행 전체 요금의 15% 배상</t>
  </si>
  <si>
    <t>취소수수료 규정은 필 인지하셔요</t>
  </si>
  <si>
    <t xml:space="preserve"> * 여행개시 14일~8일 전 취소시 : 여행 전체 요금의 20% 배상</t>
  </si>
  <si>
    <t xml:space="preserve"> * 여행개시 7일~1일 전 취소시 : 여행 전체 요금의 30% 배상</t>
  </si>
  <si>
    <t xml:space="preserve"> * 여행당일 통보시 : 여행 전체 요금의 50% 배상</t>
  </si>
  <si>
    <r>
      <rPr>
        <b/>
        <sz val="10"/>
        <color indexed="60"/>
        <rFont val="맑은 고딕"/>
        <family val="3"/>
      </rPr>
      <t>P/S</t>
    </r>
    <r>
      <rPr>
        <sz val="10"/>
        <color indexed="8"/>
        <rFont val="맑은 고딕"/>
        <family val="3"/>
      </rPr>
      <t xml:space="preserve"> : 타 여행 상품 포함내역[</t>
    </r>
    <r>
      <rPr>
        <b/>
        <sz val="10"/>
        <color indexed="60"/>
        <rFont val="맑은 고딕"/>
        <family val="3"/>
      </rPr>
      <t>특히(독도)</t>
    </r>
    <r>
      <rPr>
        <sz val="10"/>
        <color indexed="8"/>
        <rFont val="맑은 고딕"/>
        <family val="3"/>
      </rPr>
      <t xml:space="preserve"> + 유람선 or 쇼핑관광A,B코스] 그리고 입장료 </t>
    </r>
    <r>
      <rPr>
        <b/>
        <sz val="10"/>
        <color indexed="60"/>
        <rFont val="맑은 고딕"/>
        <family val="3"/>
      </rPr>
      <t>빠진</t>
    </r>
    <r>
      <rPr>
        <sz val="10"/>
        <color indexed="8"/>
        <rFont val="맑은 고딕"/>
        <family val="3"/>
      </rPr>
      <t xml:space="preserve"> 것과 비교해 보세요!</t>
    </r>
  </si>
  <si>
    <t>저희 상품이 타 여행사에 비하여 6~70,000원 정도 비싸 보이시죠??? ㅎ</t>
  </si>
  <si>
    <r>
      <t xml:space="preserve">자 그럼 </t>
    </r>
    <r>
      <rPr>
        <b/>
        <sz val="11"/>
        <color indexed="8"/>
        <rFont val="맑은 고딕"/>
        <family val="3"/>
      </rPr>
      <t>옵션</t>
    </r>
    <r>
      <rPr>
        <sz val="11"/>
        <color theme="1"/>
        <rFont val="Calibri"/>
        <family val="3"/>
      </rPr>
      <t>[</t>
    </r>
    <r>
      <rPr>
        <sz val="11"/>
        <color indexed="60"/>
        <rFont val="맑은 고딕"/>
        <family val="3"/>
      </rPr>
      <t>독도, 유람선, 케이블 카, 모노레일 등..</t>
    </r>
    <r>
      <rPr>
        <sz val="11"/>
        <color theme="1"/>
        <rFont val="Calibri"/>
        <family val="3"/>
      </rPr>
      <t xml:space="preserve"> &amp; 서비스=동행가이드+사진촬영 C/D무료증정]</t>
    </r>
  </si>
  <si>
    <t>위 기본 옵션이 110,000원에 달합니다! 동행가이드의 진행은 저희 매니아가 유일한 내용입니다</t>
  </si>
  <si>
    <r>
      <rPr>
        <b/>
        <sz val="11"/>
        <color indexed="60"/>
        <rFont val="맑은 고딕"/>
        <family val="3"/>
      </rPr>
      <t>타, 여행사 대비 오히려 저렴합니다</t>
    </r>
    <r>
      <rPr>
        <b/>
        <sz val="10"/>
        <color indexed="60"/>
        <rFont val="맑은 고딕"/>
        <family val="3"/>
      </rPr>
      <t xml:space="preserve"> / 다 빠져있는 상품 대비 가성비 따지신다면 여행은 꽝이 될 것입니다</t>
    </r>
  </si>
  <si>
    <t>즐거운 여행을 원하신다구요? 저희 울릉도매니아여행사는 멋진 여행만으로 직[예약&amp;진행] 안내합니다</t>
  </si>
  <si>
    <t>대소동일 1인 10,000원</t>
  </si>
  <si>
    <t>봄 주말 성수기 뜨거운 상황으로 진행됩니다 / 2왕복시 1항차 우선!</t>
  </si>
  <si>
    <t>일반 대인</t>
  </si>
  <si>
    <t>청소년[중,고등학생]</t>
  </si>
  <si>
    <t>가족형호텔,모텔[육지에선 모텔급] 00인실 00칸 2박</t>
  </si>
  <si>
    <t>나리분지 도착[너와집과 투막집 관람]</t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</si>
  <si>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입항 당일 일정은 울릉도대자연생태체험여행 편으로 진행 아름다운 명소를 필 만나실 것입니다</t>
    </r>
  </si>
  <si>
    <r>
      <t xml:space="preserve">숙소배정과 휴식 후 </t>
    </r>
    <r>
      <rPr>
        <b/>
        <sz val="10"/>
        <rFont val="굴림"/>
        <family val="3"/>
      </rPr>
      <t>중식제공</t>
    </r>
    <r>
      <rPr>
        <sz val="10"/>
        <rFont val="굴림"/>
        <family val="3"/>
      </rPr>
      <t>[오징어내장탕]</t>
    </r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</si>
  <si>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[홍합밥]</t>
    </r>
  </si>
  <si>
    <r>
      <rPr>
        <b/>
        <sz val="10"/>
        <rFont val="굴림"/>
        <family val="3"/>
      </rPr>
      <t>중식제공</t>
    </r>
    <r>
      <rPr>
        <sz val="10"/>
        <rFont val="굴림"/>
        <family val="3"/>
      </rPr>
      <t>[산채비빔밥 or 간단정식]</t>
    </r>
  </si>
  <si>
    <t>일정마무리</t>
  </si>
  <si>
    <t>슈퍼팩키지 포항B 1박[독도]-가족형 - no6 / 상품코드 1-6</t>
  </si>
  <si>
    <t>슈퍼팩키지 포항B 1박[가족형 독도포함 견적표] - 상품코드 1-6</t>
  </si>
  <si>
    <t xml:space="preserve"> 포항 ↔ 울릉도(1박) ↔ 독도</t>
  </si>
  <si>
    <t xml:space="preserve"> 매니아컨텐츠[모든입장료, 맨투맨가이드, 사진메일전송]</t>
  </si>
  <si>
    <r>
      <rPr>
        <b/>
        <sz val="9"/>
        <color indexed="8"/>
        <rFont val="굴림"/>
        <family val="3"/>
      </rPr>
      <t xml:space="preserve"> 자유1식</t>
    </r>
    <r>
      <rPr>
        <sz val="9"/>
        <color indexed="8"/>
        <rFont val="굴림"/>
        <family val="3"/>
      </rPr>
      <t xml:space="preserve"> 자유식은 향토음식으로 드셔보세요! / </t>
    </r>
    <r>
      <rPr>
        <b/>
        <sz val="9"/>
        <color indexed="60"/>
        <rFont val="굴림"/>
        <family val="3"/>
      </rPr>
      <t>여행자 보험은 개별적으로 가입해주세요[주민번호 개별신상]</t>
    </r>
  </si>
  <si>
    <t>슈퍼팩키지 포항B2 상품코드1-6</t>
  </si>
  <si>
    <r>
      <t>3, 여행자 승선명주 작성을 위한 신상명세[주민번호 앞자리+성별과 성명 = 여행자 전원</t>
    </r>
    <r>
      <rPr>
        <b/>
        <sz val="10"/>
        <color indexed="8"/>
        <rFont val="맑은 고딕"/>
        <family val="3"/>
      </rPr>
      <t>(미리준비해두세요)</t>
    </r>
    <r>
      <rPr>
        <sz val="11"/>
        <color theme="1"/>
        <rFont val="Calibri"/>
        <family val="3"/>
      </rPr>
      <t>]</t>
    </r>
  </si>
  <si>
    <t>010-0000-0000</t>
  </si>
  <si>
    <t>봄,가을 주말&amp;황금연휴 성수기 일정 반나절 줄어들수 있음! 극 참고요!</t>
  </si>
  <si>
    <t>1항 오전 입항~오전 출항 &amp; 2항차 오후 입항~오후 출항 / 선편 2왕복!</t>
  </si>
  <si>
    <r>
      <t>기상과 더불어</t>
    </r>
    <r>
      <rPr>
        <b/>
        <sz val="10"/>
        <color indexed="8"/>
        <rFont val="굴림"/>
        <family val="3"/>
      </rPr>
      <t xml:space="preserve"> 조식제공</t>
    </r>
    <r>
      <rPr>
        <sz val="10"/>
        <color indexed="8"/>
        <rFont val="굴림"/>
        <family val="3"/>
      </rPr>
      <t>[홍합밥]</t>
    </r>
  </si>
  <si>
    <r>
      <t xml:space="preserve">죽도 유람선[우선지원] / </t>
    </r>
    <r>
      <rPr>
        <b/>
        <sz val="10"/>
        <color indexed="60"/>
        <rFont val="굴림"/>
        <family val="3"/>
      </rPr>
      <t>또는 증편되어 07시</t>
    </r>
    <r>
      <rPr>
        <b/>
        <sz val="10"/>
        <color indexed="60"/>
        <rFont val="굴림"/>
        <family val="3"/>
      </rPr>
      <t xml:space="preserve"> 또는 16:30분으로 준비!</t>
    </r>
  </si>
  <si>
    <t>도동항 도착</t>
  </si>
  <si>
    <t>호박엿공장 견학</t>
  </si>
  <si>
    <t>울릉도 맷돌호박으로 만들어진 호박빵과 호박엿 공장 견학</t>
  </si>
  <si>
    <t>[시식타임]</t>
  </si>
  <si>
    <t xml:space="preserve">기본 시식에 참여해보시기 바랍니다 </t>
  </si>
  <si>
    <t>해중전망대</t>
  </si>
  <si>
    <t>천부항 해중전망대 울릉도 해저생태관람</t>
  </si>
  <si>
    <r>
      <t>나리분지 도착[너와집과 투막집 관람] 후, 맛있는</t>
    </r>
    <r>
      <rPr>
        <b/>
        <sz val="10"/>
        <color indexed="8"/>
        <rFont val="굴림"/>
        <family val="3"/>
      </rPr>
      <t xml:space="preserve"> 산채 비빔밥 제공!</t>
    </r>
  </si>
  <si>
    <r>
      <t>세계 유일의 화산 분화구속 마을</t>
    </r>
    <r>
      <rPr>
        <sz val="9.5"/>
        <color indexed="8"/>
        <rFont val="굴림"/>
        <family val="3"/>
      </rPr>
      <t xml:space="preserve"> 1월~2월 사이 적설량 3~4m 이상 설원속 나라</t>
    </r>
  </si>
  <si>
    <t>체험여행[봄-숲길산책, 여름-깜짝 해수욕, 가을-울렁길 트레킹, 겨울-눈꽃여행]</t>
  </si>
  <si>
    <r>
      <rPr>
        <b/>
        <sz val="10"/>
        <color indexed="8"/>
        <rFont val="굴림"/>
        <family val="3"/>
      </rPr>
      <t>울렁길산책</t>
    </r>
    <r>
      <rPr>
        <sz val="10"/>
        <color indexed="8"/>
        <rFont val="굴림"/>
        <family val="3"/>
      </rPr>
      <t xml:space="preserve"> - 아름다운 봄 숲길을 걸어봅니다</t>
    </r>
  </si>
  <si>
    <r>
      <t>깜짝해수욕 or 바다체험</t>
    </r>
    <r>
      <rPr>
        <sz val="10"/>
        <color indexed="8"/>
        <rFont val="굴림"/>
        <family val="3"/>
      </rPr>
      <t>-즐거운 해수욕 타임[수영복=반바지, 여벌의 옷 준비]</t>
    </r>
  </si>
  <si>
    <r>
      <t>울렁길트레킹</t>
    </r>
    <r>
      <rPr>
        <sz val="9"/>
        <color indexed="8"/>
        <rFont val="굴림"/>
        <family val="3"/>
      </rPr>
      <t xml:space="preserve"> - 울렁1길[정매화계곡], 울렁2길[태하령옛길],  신령수길[알봉분지]</t>
    </r>
  </si>
  <si>
    <r>
      <t>설원트레킹</t>
    </r>
    <r>
      <rPr>
        <sz val="10"/>
        <color indexed="8"/>
        <rFont val="굴림"/>
        <family val="3"/>
      </rPr>
      <t xml:space="preserve"> - 아름다운 겨울 풍경 &amp; 설원트레킹 등..</t>
    </r>
  </si>
  <si>
    <t>관음도여행</t>
  </si>
  <si>
    <t>울릉제3부속섬 관음도 트레킹 / 노약자 출렁다리 정도만 다녀오셔도 됩니다</t>
  </si>
  <si>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노약자는 동승회차! </t>
    </r>
  </si>
  <si>
    <t>내수전전망대 입구 도착! 내수전전망대 트레킹!</t>
  </si>
  <si>
    <r>
      <t>P/S</t>
    </r>
    <r>
      <rPr>
        <sz val="9.5"/>
        <color indexed="8"/>
        <rFont val="굴림"/>
        <family val="3"/>
      </rPr>
      <t xml:space="preserve"> : 죽도여행 후 관광버스 A,B 코스의 보편적 내륙관광이 아닌 체험과 명소트레킹으로 환상의 자연을 만끽 / 감동의 일정 </t>
    </r>
  </si>
  <si>
    <t>000님 00인 가족!</t>
  </si>
  <si>
    <t>봄 주말 성수기 뜨거운 상황으로 진행됩니다 / 2왕복시 1항차 우선!</t>
  </si>
  <si>
    <t>가족형호텔,모텔[육지에선 모텔급] 00인실 00칸 2박</t>
  </si>
  <si>
    <t>슈퍼패키지 포항B2 상품코드2-6</t>
  </si>
  <si>
    <t>슈퍼패키지 포항B 2박[가족형 독도포함 견적표] - 상품코드 2-6</t>
  </si>
  <si>
    <t>슈퍼패키지 포항B 2박[독도]-가족형 - no6 / 상품코드 2-6</t>
  </si>
  <si>
    <r>
      <t>독도여객선[편도 1시간 45분 항해와 접안시 30분간 입도] or</t>
    </r>
    <r>
      <rPr>
        <b/>
        <sz val="10"/>
        <color indexed="56"/>
        <rFont val="굴림"/>
        <family val="3"/>
      </rPr>
      <t xml:space="preserve"> 15:30 죽도여행</t>
    </r>
  </si>
  <si>
    <t>3안</t>
  </si>
  <si>
    <t>우리누리호</t>
  </si>
  <si>
    <t>울릉도 사동항 입항</t>
  </si>
  <si>
    <t>울릉도입항</t>
  </si>
  <si>
    <t>포항으로 출항!</t>
  </si>
  <si>
    <t>포항으로 출항!</t>
  </si>
  <si>
    <t>포항도착!</t>
  </si>
  <si>
    <t>[경로 이상 동일하게 준비 소인은 0.5 합산]</t>
  </si>
  <si>
    <t>제3일</t>
  </si>
  <si>
    <t>울릉도</t>
  </si>
  <si>
    <t>wake up!</t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</si>
  <si>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 내장탕 또는 정식]</t>
    </r>
  </si>
  <si>
    <t>독도여행</t>
  </si>
  <si>
    <t>저동항 도착!</t>
  </si>
  <si>
    <t>→</t>
  </si>
  <si>
    <r>
      <t xml:space="preserve">자유쇼핑과 더불어 여장정리와 맛난 </t>
    </r>
    <r>
      <rPr>
        <b/>
        <sz val="9.5"/>
        <color indexed="30"/>
        <rFont val="굴림"/>
        <family val="3"/>
      </rPr>
      <t>자유중식</t>
    </r>
    <r>
      <rPr>
        <sz val="9.5"/>
        <rFont val="굴림"/>
        <family val="3"/>
      </rPr>
      <t>[추천메뉴-따개비칼국수]후 마무리</t>
    </r>
  </si>
  <si>
    <t>주말 확인 사항</t>
  </si>
  <si>
    <t>P/S</t>
  </si>
  <si>
    <r>
      <t xml:space="preserve">썬라이즈 또는 우리누리호 / </t>
    </r>
    <r>
      <rPr>
        <sz val="10"/>
        <color indexed="56"/>
        <rFont val="굴림"/>
        <family val="3"/>
      </rPr>
      <t>1항차 기준 출항일 04시 울릉도 출항!</t>
    </r>
  </si>
  <si>
    <r>
      <rPr>
        <b/>
        <sz val="9"/>
        <color indexed="60"/>
        <rFont val="굴림"/>
        <family val="3"/>
      </rPr>
      <t>하이성수기 시점의 여행</t>
    </r>
    <r>
      <rPr>
        <b/>
        <sz val="9"/>
        <color indexed="56"/>
        <rFont val="굴림"/>
        <family val="3"/>
      </rPr>
      <t xml:space="preserve">으로 2왕복시 여행은 이렇게 진행될 수 밖에 없는 상황입니다 </t>
    </r>
    <r>
      <rPr>
        <b/>
        <sz val="9"/>
        <color indexed="60"/>
        <rFont val="굴림"/>
        <family val="3"/>
      </rPr>
      <t>양해바랍니다</t>
    </r>
  </si>
  <si>
    <t>1안</t>
  </si>
  <si>
    <t>썬라이즈호</t>
  </si>
  <si>
    <t>울릉도 출항!</t>
  </si>
  <si>
    <t>포항 도착</t>
  </si>
  <si>
    <t>포항 도착!</t>
  </si>
  <si>
    <t>2안</t>
  </si>
  <si>
    <t>우리누리호</t>
  </si>
  <si>
    <t>포항 도착!</t>
  </si>
  <si>
    <t>3안</t>
  </si>
  <si>
    <t>썬플라워호</t>
  </si>
  <si>
    <r>
      <t xml:space="preserve">썬플라워호 / </t>
    </r>
    <r>
      <rPr>
        <sz val="10"/>
        <color indexed="56"/>
        <rFont val="굴림"/>
        <family val="3"/>
      </rPr>
      <t>1항차 기준 출항일 05시 울릉도 출항!</t>
    </r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</si>
  <si>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오전의 뜻깊은 독도여행과 순항 후 도동항 도착 여유시간은 해안로 자유산책으로 마무리합니다! / 안녕히 돌아가세요!</t>
    </r>
  </si>
  <si>
    <t xml:space="preserve">모든 일정은 울릉도 현지의 기상 또는 주말, 황금연휴, 성수기 선박운항 상황에 따라 변경되어 진행될 수 있습니다! </t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</si>
  <si>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</si>
  <si>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</si>
  <si>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t>독도전망 케이블 카[독도박물관, 향토사료관, 약수터 등 ..]</t>
  </si>
  <si>
    <t>독도여객선[편도 1시간 45분 항해와 접안시 30분간 입도]</t>
  </si>
  <si>
    <t>도동항 도착!</t>
  </si>
  <si>
    <t>죽도유람선</t>
  </si>
  <si>
    <t>죽도 유람선[우선지원]</t>
  </si>
  <si>
    <t>→</t>
  </si>
  <si>
    <t>죽도 = 제주도의 우도와 같은 or 거제도의 외도와 비슷한 여정 / 편도 15분 승선!</t>
  </si>
  <si>
    <t>도동항 도착!</t>
  </si>
  <si>
    <t>행남등대</t>
  </si>
  <si>
    <r>
      <t xml:space="preserve">도동항 좌해안 산책로의 행남등대 러브오솔길 트레킹 = </t>
    </r>
    <r>
      <rPr>
        <b/>
        <sz val="10"/>
        <color indexed="56"/>
        <rFont val="굴림"/>
        <family val="3"/>
      </rPr>
      <t>자유산책</t>
    </r>
  </si>
  <si>
    <t>자유시간</t>
  </si>
  <si>
    <r>
      <rPr>
        <b/>
        <sz val="10"/>
        <color indexed="8"/>
        <rFont val="굴림"/>
        <family val="3"/>
      </rPr>
      <t>중식제공</t>
    </r>
    <r>
      <rPr>
        <sz val="10"/>
        <color indexed="8"/>
        <rFont val="굴림"/>
        <family val="3"/>
      </rPr>
      <t>[속풀이 엉겅퀴 약초해장국, 간단정식]</t>
    </r>
  </si>
  <si>
    <r>
      <t>P/S</t>
    </r>
    <r>
      <rPr>
        <sz val="10"/>
        <color indexed="8"/>
        <rFont val="굴림"/>
        <family val="3"/>
      </rPr>
      <t xml:space="preserve"> : 독도전망 케이블 카를 시작으로 울릉2경 죽도유람선 그리고 행남등대 자유산책으로 마무리합니다</t>
    </r>
  </si>
  <si>
    <t>저동항 또는 사동항 또는 도동항 출항준비!</t>
  </si>
  <si>
    <t>특 기 사 항2</t>
  </si>
  <si>
    <r>
      <t>타,여행사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</si>
  <si>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r>
      <t xml:space="preserve">★ 특 기 사 항3 </t>
    </r>
    <r>
      <rPr>
        <b/>
        <sz val="12"/>
        <color indexed="60"/>
        <rFont val="맑은 고딕"/>
        <family val="3"/>
      </rPr>
      <t>★</t>
    </r>
  </si>
  <si>
    <t>000님 00인 가족!</t>
  </si>
  <si>
    <t>010-0000-0000</t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</si>
  <si>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오전의 여정은 없습니다 ㅠ,ㅠ / 안녕히 돌아가세요!</t>
    </r>
  </si>
  <si>
    <t>000님 00인 가족!</t>
  </si>
  <si>
    <t>010-0000-0000</t>
  </si>
  <si>
    <t>가을하이성수기 선박 스케즐로 준비드립니다 1항차[오전 ~ 오전]</t>
  </si>
  <si>
    <t>가을 하이 성수기 뜨거운 상황으로 진행됩니다 / 2왕복시 1항차 우선!</t>
  </si>
  <si>
    <r>
      <rPr>
        <b/>
        <sz val="9"/>
        <color indexed="8"/>
        <rFont val="굴림"/>
        <family val="3"/>
      </rPr>
      <t xml:space="preserve"> 자유3식</t>
    </r>
    <r>
      <rPr>
        <sz val="9"/>
        <color indexed="8"/>
        <rFont val="굴림"/>
        <family val="3"/>
      </rPr>
      <t xml:space="preserve"> 자유식은 향토음식으로 드셔보세요! / </t>
    </r>
    <r>
      <rPr>
        <b/>
        <sz val="9"/>
        <color indexed="60"/>
        <rFont val="굴림"/>
        <family val="3"/>
      </rPr>
      <t>여행자 보험은 개별적으로 가입해주세요</t>
    </r>
    <r>
      <rPr>
        <b/>
        <sz val="9"/>
        <color indexed="60"/>
        <rFont val="굴림"/>
        <family val="3"/>
      </rPr>
      <t>[주민번호 개별신상]</t>
    </r>
  </si>
  <si>
    <t>연휴하이성수기 기준 배편+독도 = 19,000원</t>
  </si>
  <si>
    <t>P/S : 선박회사 미적용시 배제드립니다</t>
  </si>
  <si>
    <t>문화패키지 포항B2 상품코드2-6</t>
  </si>
  <si>
    <t>000님 00인 가족!</t>
  </si>
  <si>
    <t>010-0000-0000</t>
  </si>
  <si>
    <t>독도의용수비대</t>
  </si>
  <si>
    <r>
      <t xml:space="preserve">석포마을 </t>
    </r>
    <r>
      <rPr>
        <b/>
        <sz val="10"/>
        <color indexed="8"/>
        <rFont val="굴림"/>
        <family val="3"/>
      </rPr>
      <t>독도의용수비대전시관</t>
    </r>
    <r>
      <rPr>
        <sz val="10"/>
        <color indexed="8"/>
        <rFont val="굴림"/>
        <family val="3"/>
      </rPr>
      <t xml:space="preserve">[독도문헌 살펴보기 / </t>
    </r>
    <r>
      <rPr>
        <b/>
        <sz val="10"/>
        <color indexed="8"/>
        <rFont val="굴림"/>
        <family val="3"/>
      </rPr>
      <t>볼거리 충분!</t>
    </r>
    <r>
      <rPr>
        <sz val="10"/>
        <color indexed="8"/>
        <rFont val="굴림"/>
        <family val="3"/>
      </rPr>
      <t>]</t>
    </r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</si>
  <si>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입장료 : </t>
    </r>
    <r>
      <rPr>
        <sz val="10"/>
        <rFont val="굴림"/>
        <family val="3"/>
      </rPr>
      <t>케이블카[독도박물관&amp;향토사료관], 모노레일, 죽도, 해중전망대, 관음도, 봉래폭포 입장료 등 전액 제공!</t>
    </r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</si>
  <si>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체험여행 : </t>
    </r>
    <r>
      <rPr>
        <sz val="10"/>
        <rFont val="굴림"/>
        <family val="3"/>
      </rPr>
      <t>봄 - 울렁길산책, 여름 - 깜짝해수욕, 가을 - 울렁길 트레킹, 겨울 - 설원트레킹</t>
    </r>
  </si>
  <si>
    <t>봄가을 주말,연휴,성수기 시즌 슈퍼패키지 2박3일 가족 스케즐</t>
  </si>
  <si>
    <r>
      <t xml:space="preserve">특정 주말[봄,가을],연휴,하이시즌 성수기 </t>
    </r>
    <r>
      <rPr>
        <b/>
        <sz val="12"/>
        <color indexed="60"/>
        <rFont val="맑은 고딕"/>
        <family val="3"/>
      </rPr>
      <t>2왕복 운항</t>
    </r>
    <r>
      <rPr>
        <b/>
        <sz val="12"/>
        <color indexed="8"/>
        <rFont val="맑은 고딕"/>
        <family val="3"/>
      </rPr>
      <t xml:space="preserve">으로 인한 </t>
    </r>
    <r>
      <rPr>
        <b/>
        <sz val="12"/>
        <color indexed="60"/>
        <rFont val="맑은 고딕"/>
        <family val="3"/>
      </rPr>
      <t>1항차</t>
    </r>
    <r>
      <rPr>
        <b/>
        <sz val="12"/>
        <color indexed="8"/>
        <rFont val="맑은 고딕"/>
        <family val="3"/>
      </rPr>
      <t xml:space="preserve"> 스케즐로 준비드립니다</t>
    </r>
  </si>
  <si>
    <t>2019-00-00~00일 / 2박3일</t>
  </si>
  <si>
    <t>봄.가을.주말.연휴 성수기 뜨거운 상황으로 진행 / 2왕복시 1항차 우선!</t>
  </si>
  <si>
    <t>성수기 타임 선박 스케즐로 준비드립니다 1항차[오전 ~ 오전]</t>
  </si>
  <si>
    <t>봄,가을 주말</t>
  </si>
  <si>
    <t>2019 성수기 적용 일자</t>
  </si>
  <si>
    <t>연휴.하이시즌</t>
  </si>
  <si>
    <t>슈퍼팩키지 포항A 1박[독도]-가족형 - no8 / 상품코드 1-8</t>
  </si>
  <si>
    <t>???</t>
  </si>
  <si>
    <t>봄 주말 성수기 상황으로 진행됩니다</t>
  </si>
  <si>
    <t>대소동일 1인 5,000원</t>
  </si>
  <si>
    <t xml:space="preserve"> 왕복선박료,독도,2박숙박료,4식제공[3특식],대자연체험여행&lt;모노레일울릉1경,해중전망대,관음도,의용수비대전시관&gt;</t>
  </si>
  <si>
    <t xml:space="preserve"> 왕복선박료,1박숙박료,3식제공[3특식],대자연체험여행&lt;모노레일 울릉1경,해중전망대,관음도,독도의용수비대전시관&gt;</t>
  </si>
  <si>
    <t>도동항 도착!</t>
  </si>
  <si>
    <r>
      <rPr>
        <b/>
        <sz val="10"/>
        <rFont val="굴림"/>
        <family val="3"/>
      </rPr>
      <t>중식제공</t>
    </r>
    <r>
      <rPr>
        <sz val="10"/>
        <rFont val="굴림"/>
        <family val="3"/>
      </rPr>
      <t>[따개비칼국수] 후 간단 쇼핑과 여장 정리</t>
    </r>
  </si>
  <si>
    <t xml:space="preserve"> 죽도유람선, 행남해안산책로 자유산책, 매니아컨텐츠[모든입장료, 맨투맨가이드, 사진메일전송]</t>
  </si>
  <si>
    <t>가이드비용[픽업&amp;여행안내 봉사료&amp;Tip]</t>
  </si>
  <si>
    <t>가족형호텔,모텔[육지에선 모텔급] 0인실 0칸 1박</t>
  </si>
  <si>
    <t xml:space="preserve"> 왕복선박료,1박숙박료,3식제공[3특식],대자연체험여행&lt;명소 모노레일 울릉1경, 해중전망대, 관음도 울릉4경&gt;</t>
  </si>
  <si>
    <t>2019-00-00~00일 / 1박2일</t>
  </si>
  <si>
    <t>2019-00-00~00일 / 2박3일</t>
  </si>
  <si>
    <r>
      <t xml:space="preserve">13시 or 13:40분 독도여행 가능할 수 있기에 가급적 </t>
    </r>
    <r>
      <rPr>
        <b/>
        <sz val="10"/>
        <color indexed="60"/>
        <rFont val="굴림"/>
        <family val="3"/>
      </rPr>
      <t>1안</t>
    </r>
    <r>
      <rPr>
        <sz val="10"/>
        <color indexed="60"/>
        <rFont val="굴림"/>
        <family val="3"/>
      </rPr>
      <t>으로 준비드리려 합니다</t>
    </r>
  </si>
  <si>
    <r>
      <t>봄가을주말 연휴 하이 성수기[</t>
    </r>
    <r>
      <rPr>
        <b/>
        <sz val="9"/>
        <color indexed="56"/>
        <rFont val="맑은 고딕"/>
        <family val="3"/>
      </rPr>
      <t>추가선박할증</t>
    </r>
    <r>
      <rPr>
        <b/>
        <sz val="9"/>
        <color indexed="60"/>
        <rFont val="맑은 고딕"/>
        <family val="3"/>
      </rPr>
      <t>]</t>
    </r>
  </si>
  <si>
    <t>주말 연휴 성수기 숙박 추가 요금</t>
  </si>
  <si>
    <t>2019-00-00~00일 / 2박3일</t>
  </si>
  <si>
    <t>2019-4월 or 5월 주중 / 2박3일</t>
  </si>
  <si>
    <t>2019-00-00~00일 / 2박3일</t>
  </si>
  <si>
    <t>성수기</t>
  </si>
  <si>
    <t>썸머[7월26일~8월18일]</t>
  </si>
  <si>
    <t>4월12~6월23 / 9월,10월[주말]</t>
  </si>
  <si>
    <t>독도+유람선+케이블카+모노레일+해중전망대+관음도 등 특별코스&amp;식사류</t>
  </si>
  <si>
    <r>
      <rPr>
        <b/>
        <sz val="9.5"/>
        <color indexed="30"/>
        <rFont val="굴림"/>
        <family val="3"/>
      </rPr>
      <t>자유석식</t>
    </r>
    <r>
      <rPr>
        <sz val="9.5"/>
        <color indexed="8"/>
        <rFont val="굴림"/>
        <family val="3"/>
      </rPr>
      <t>[추천-오징어불고기, 오징어삼겹살불고기, 자연산 회(회집 or 회센터]</t>
    </r>
  </si>
  <si>
    <t>[예약일자 기준이 아닌 여행 출발일 기준]</t>
  </si>
  <si>
    <r>
      <t xml:space="preserve">그래서 "울릉도매니아" 입니다!  - </t>
    </r>
    <r>
      <rPr>
        <b/>
        <sz val="11"/>
        <color indexed="60"/>
        <rFont val="맑은 고딕"/>
        <family val="3"/>
      </rPr>
      <t>쇼핑관광 여레기 패키지 상품과 꼭 비교해보세요</t>
    </r>
    <r>
      <rPr>
        <b/>
        <sz val="11"/>
        <color indexed="56"/>
        <rFont val="맑은 고딕"/>
        <family val="3"/>
      </rPr>
      <t xml:space="preserve"> -</t>
    </r>
  </si>
  <si>
    <t>현지 울릉도온누리투어 010-4598-1941 / 경비청구내역</t>
  </si>
  <si>
    <t>위 기본 옵션이 110,000원에 달합니다! 동행가이드의 진행은 저희 울릉도온누리투어가 유일한 내용입니다</t>
  </si>
  <si>
    <r>
      <t xml:space="preserve">그래서 "울릉도온누리투어" 입니다!  - </t>
    </r>
    <r>
      <rPr>
        <b/>
        <sz val="11"/>
        <color indexed="60"/>
        <rFont val="맑은 고딕"/>
        <family val="3"/>
      </rPr>
      <t>쇼핑관광 여레기 패키지 상품과 꼭 비교해보세요</t>
    </r>
    <r>
      <rPr>
        <b/>
        <sz val="11"/>
        <color indexed="56"/>
        <rFont val="맑은 고딕"/>
        <family val="3"/>
      </rPr>
      <t xml:space="preserve"> -</t>
    </r>
  </si>
  <si>
    <t>http://cafe.naver.com/onnuritour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</si>
</sst>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₩&quot;#,##0_);[Red]\(&quot;₩&quot;#,##0\)"/>
    <numFmt numFmtId="181" formatCode="mm&quot;월&quot;\ dd&quot;일&quot;"/>
    <numFmt numFmtId="182" formatCode="0_ "/>
  </numFmts>
  <fonts count="1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9"/>
      <name val="굴림"/>
      <family val="3"/>
    </font>
    <font>
      <b/>
      <sz val="10"/>
      <color indexed="8"/>
      <name val="굴림"/>
      <family val="3"/>
    </font>
    <font>
      <b/>
      <sz val="9"/>
      <color indexed="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19"/>
      <name val="굴림"/>
      <family val="3"/>
    </font>
    <font>
      <sz val="10"/>
      <color indexed="8"/>
      <name val="굴림"/>
      <family val="3"/>
    </font>
    <font>
      <b/>
      <sz val="10"/>
      <color indexed="60"/>
      <name val="굴림"/>
      <family val="3"/>
    </font>
    <font>
      <b/>
      <sz val="11"/>
      <name val="굴림"/>
      <family val="3"/>
    </font>
    <font>
      <b/>
      <sz val="9"/>
      <color indexed="30"/>
      <name val="굴림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b/>
      <sz val="10"/>
      <color indexed="50"/>
      <name val="맑은 고딕"/>
      <family val="3"/>
    </font>
    <font>
      <b/>
      <sz val="11"/>
      <color indexed="8"/>
      <name val="맑은 고딕"/>
      <family val="3"/>
    </font>
    <font>
      <sz val="11"/>
      <color indexed="60"/>
      <name val="맑은 고딕"/>
      <family val="3"/>
    </font>
    <font>
      <b/>
      <sz val="11"/>
      <color indexed="56"/>
      <name val="맑은 고딕"/>
      <family val="3"/>
    </font>
    <font>
      <sz val="10"/>
      <color indexed="60"/>
      <name val="굴림"/>
      <family val="3"/>
    </font>
    <font>
      <sz val="9"/>
      <color indexed="56"/>
      <name val="굴림"/>
      <family val="3"/>
    </font>
    <font>
      <b/>
      <sz val="9"/>
      <color indexed="56"/>
      <name val="굴림"/>
      <family val="3"/>
    </font>
    <font>
      <b/>
      <sz val="10"/>
      <color indexed="56"/>
      <name val="굴림"/>
      <family val="3"/>
    </font>
    <font>
      <sz val="10"/>
      <color indexed="56"/>
      <name val="굴림"/>
      <family val="3"/>
    </font>
    <font>
      <sz val="11"/>
      <color indexed="8"/>
      <name val="굴림"/>
      <family val="3"/>
    </font>
    <font>
      <b/>
      <sz val="10"/>
      <color indexed="30"/>
      <name val="굴림"/>
      <family val="3"/>
    </font>
    <font>
      <b/>
      <sz val="9.5"/>
      <color indexed="30"/>
      <name val="굴림"/>
      <family val="3"/>
    </font>
    <font>
      <sz val="9.5"/>
      <name val="굴림"/>
      <family val="3"/>
    </font>
    <font>
      <b/>
      <sz val="12"/>
      <name val="굴림"/>
      <family val="3"/>
    </font>
    <font>
      <b/>
      <sz val="9"/>
      <name val="굴림"/>
      <family val="3"/>
    </font>
    <font>
      <b/>
      <sz val="10"/>
      <color indexed="30"/>
      <name val="맑은 고딕"/>
      <family val="3"/>
    </font>
    <font>
      <sz val="10"/>
      <color indexed="8"/>
      <name val="맑은 고딕"/>
      <family val="3"/>
    </font>
    <font>
      <b/>
      <sz val="9"/>
      <color indexed="60"/>
      <name val="굴림"/>
      <family val="3"/>
    </font>
    <font>
      <b/>
      <sz val="12"/>
      <color indexed="8"/>
      <name val="굴림"/>
      <family val="3"/>
    </font>
    <font>
      <b/>
      <sz val="18"/>
      <color indexed="8"/>
      <name val="굴림"/>
      <family val="3"/>
    </font>
    <font>
      <b/>
      <sz val="9.5"/>
      <name val="굴림"/>
      <family val="3"/>
    </font>
    <font>
      <b/>
      <sz val="9.5"/>
      <color indexed="60"/>
      <name val="굴림"/>
      <family val="3"/>
    </font>
    <font>
      <b/>
      <sz val="12"/>
      <color indexed="8"/>
      <name val="맑은 고딕"/>
      <family val="3"/>
    </font>
    <font>
      <b/>
      <sz val="11"/>
      <color indexed="19"/>
      <name val="굴림"/>
      <family val="3"/>
    </font>
    <font>
      <b/>
      <sz val="11"/>
      <color indexed="60"/>
      <name val="맑은 고딕"/>
      <family val="3"/>
    </font>
    <font>
      <b/>
      <sz val="11"/>
      <color indexed="8"/>
      <name val="굴림"/>
      <family val="3"/>
    </font>
    <font>
      <b/>
      <sz val="11"/>
      <color indexed="56"/>
      <name val="굴림"/>
      <family val="3"/>
    </font>
    <font>
      <sz val="9.5"/>
      <color indexed="8"/>
      <name val="굴림"/>
      <family val="3"/>
    </font>
    <font>
      <b/>
      <sz val="9.5"/>
      <color indexed="8"/>
      <name val="굴림"/>
      <family val="3"/>
    </font>
    <font>
      <b/>
      <sz val="9"/>
      <color indexed="60"/>
      <name val="맑은 고딕"/>
      <family val="3"/>
    </font>
    <font>
      <b/>
      <sz val="9"/>
      <color indexed="56"/>
      <name val="맑은 고딕"/>
      <family val="3"/>
    </font>
    <font>
      <b/>
      <sz val="12"/>
      <color indexed="6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6"/>
      <color indexed="30"/>
      <name val="맑은 고딕"/>
      <family val="3"/>
    </font>
    <font>
      <sz val="16"/>
      <color indexed="30"/>
      <name val="맑은 고딕"/>
      <family val="3"/>
    </font>
    <font>
      <b/>
      <sz val="12"/>
      <color indexed="56"/>
      <name val="굴림"/>
      <family val="3"/>
    </font>
    <font>
      <b/>
      <sz val="12"/>
      <color indexed="9"/>
      <name val="맑은 고딕"/>
      <family val="3"/>
    </font>
    <font>
      <b/>
      <sz val="12"/>
      <color indexed="56"/>
      <name val="맑은 고딕"/>
      <family val="3"/>
    </font>
    <font>
      <b/>
      <sz val="16"/>
      <color indexed="8"/>
      <name val="맑은 고딕"/>
      <family val="3"/>
    </font>
    <font>
      <sz val="11"/>
      <color indexed="56"/>
      <name val="맑은 고딕"/>
      <family val="3"/>
    </font>
    <font>
      <b/>
      <sz val="10"/>
      <color indexed="56"/>
      <name val="맑은 고딕"/>
      <family val="3"/>
    </font>
    <font>
      <b/>
      <sz val="10.5"/>
      <color indexed="60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color indexed="9"/>
      <name val="굴림"/>
      <family val="3"/>
    </font>
    <font>
      <b/>
      <sz val="18"/>
      <color indexed="60"/>
      <name val="굴림"/>
      <family val="3"/>
    </font>
    <font>
      <b/>
      <sz val="16"/>
      <color indexed="56"/>
      <name val="굴림"/>
      <family val="3"/>
    </font>
    <font>
      <b/>
      <sz val="10"/>
      <name val="맑은 고딕"/>
      <family val="3"/>
    </font>
    <font>
      <b/>
      <sz val="9"/>
      <color indexed="8"/>
      <name val="맑은 고딕"/>
      <family val="3"/>
    </font>
    <font>
      <sz val="16"/>
      <color indexed="8"/>
      <name val="맑은 고딕"/>
      <family val="3"/>
    </font>
    <font>
      <b/>
      <sz val="11"/>
      <color indexed="36"/>
      <name val="맑은 고딕"/>
      <family val="3"/>
    </font>
    <font>
      <b/>
      <sz val="9"/>
      <color indexed="30"/>
      <name val="맑은 고딕"/>
      <family val="3"/>
    </font>
    <font>
      <b/>
      <sz val="11"/>
      <color indexed="60"/>
      <name val="굴림"/>
      <family val="3"/>
    </font>
    <font>
      <b/>
      <sz val="18"/>
      <color indexed="16"/>
      <name val="맑은 고딕"/>
      <family val="3"/>
    </font>
    <font>
      <sz val="9"/>
      <color indexed="6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</font>
    <font>
      <b/>
      <sz val="16"/>
      <color rgb="FF0070C0"/>
      <name val="Calibri"/>
      <family val="3"/>
    </font>
    <font>
      <sz val="16"/>
      <color rgb="FF0070C0"/>
      <name val="Calibri"/>
      <family val="3"/>
    </font>
    <font>
      <sz val="11"/>
      <color theme="1"/>
      <name val="맑은 고딕"/>
      <family val="3"/>
    </font>
    <font>
      <sz val="10"/>
      <color rgb="FF000000"/>
      <name val="굴림"/>
      <family val="3"/>
    </font>
    <font>
      <b/>
      <sz val="10"/>
      <color rgb="FF000000"/>
      <name val="굴림"/>
      <family val="3"/>
    </font>
    <font>
      <b/>
      <sz val="9"/>
      <color rgb="FF000000"/>
      <name val="굴림"/>
      <family val="3"/>
    </font>
    <font>
      <b/>
      <sz val="12"/>
      <color rgb="FF002060"/>
      <name val="굴림"/>
      <family val="3"/>
    </font>
    <font>
      <sz val="9"/>
      <color theme="1"/>
      <name val="굴림"/>
      <family val="3"/>
    </font>
    <font>
      <b/>
      <sz val="10"/>
      <color rgb="FFC00000"/>
      <name val="굴림"/>
      <family val="3"/>
    </font>
    <font>
      <b/>
      <sz val="10"/>
      <color rgb="FF0070C0"/>
      <name val="굴림"/>
      <family val="3"/>
    </font>
    <font>
      <b/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굴림"/>
      <family val="3"/>
    </font>
    <font>
      <b/>
      <sz val="12"/>
      <color theme="0"/>
      <name val="Calibri"/>
      <family val="3"/>
    </font>
    <font>
      <b/>
      <sz val="12"/>
      <color rgb="FF002060"/>
      <name val="Calibri"/>
      <family val="3"/>
    </font>
    <font>
      <b/>
      <sz val="11"/>
      <color rgb="FF002060"/>
      <name val="Calibri"/>
      <family val="3"/>
    </font>
    <font>
      <b/>
      <sz val="16"/>
      <color theme="1"/>
      <name val="Calibri"/>
      <family val="3"/>
    </font>
    <font>
      <sz val="11"/>
      <color rgb="FF002060"/>
      <name val="Calibri"/>
      <family val="3"/>
    </font>
    <font>
      <sz val="9"/>
      <color rgb="FF000000"/>
      <name val="굴림"/>
      <family val="3"/>
    </font>
    <font>
      <sz val="11"/>
      <color rgb="FFC00000"/>
      <name val="Calibri"/>
      <family val="3"/>
    </font>
    <font>
      <b/>
      <sz val="10"/>
      <color rgb="FFC00000"/>
      <name val="Calibri"/>
      <family val="3"/>
    </font>
    <font>
      <b/>
      <sz val="10"/>
      <color rgb="FF002060"/>
      <name val="Calibri"/>
      <family val="3"/>
    </font>
    <font>
      <b/>
      <sz val="11"/>
      <color rgb="FF002060"/>
      <name val="굴림"/>
      <family val="3"/>
    </font>
    <font>
      <b/>
      <sz val="12"/>
      <color theme="1"/>
      <name val="굴림"/>
      <family val="3"/>
    </font>
    <font>
      <b/>
      <sz val="9"/>
      <color rgb="FFC00000"/>
      <name val="굴림"/>
      <family val="3"/>
    </font>
    <font>
      <b/>
      <sz val="10"/>
      <color rgb="FF002060"/>
      <name val="굴림"/>
      <family val="3"/>
    </font>
    <font>
      <sz val="9"/>
      <color rgb="FF002060"/>
      <name val="굴림"/>
      <family val="3"/>
    </font>
    <font>
      <sz val="9.5"/>
      <color theme="1"/>
      <name val="굴림"/>
      <family val="3"/>
    </font>
    <font>
      <b/>
      <sz val="10"/>
      <color rgb="FF0070C0"/>
      <name val="Calibri"/>
      <family val="3"/>
    </font>
    <font>
      <b/>
      <sz val="10.5"/>
      <color rgb="FFC00000"/>
      <name val="Calibri"/>
      <family val="3"/>
    </font>
    <font>
      <b/>
      <sz val="9"/>
      <color rgb="FFC00000"/>
      <name val="Calibri"/>
      <family val="3"/>
    </font>
    <font>
      <b/>
      <sz val="9"/>
      <color rgb="FF002060"/>
      <name val="굴림"/>
      <family val="3"/>
    </font>
    <font>
      <b/>
      <sz val="9"/>
      <color rgb="FF0070C0"/>
      <name val="굴림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9"/>
      <color rgb="FF002060"/>
      <name val="Calibri"/>
      <family val="3"/>
    </font>
    <font>
      <b/>
      <sz val="12"/>
      <color rgb="FFC00000"/>
      <name val="Calibri"/>
      <family val="3"/>
    </font>
    <font>
      <sz val="10"/>
      <color rgb="FFC00000"/>
      <name val="굴림"/>
      <family val="3"/>
    </font>
    <font>
      <sz val="10"/>
      <color theme="0"/>
      <name val="굴림"/>
      <family val="3"/>
    </font>
    <font>
      <b/>
      <sz val="11"/>
      <color rgb="FFC00000"/>
      <name val="굴림"/>
      <family val="3"/>
    </font>
    <font>
      <sz val="10"/>
      <color rgb="FF002060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b/>
      <sz val="11"/>
      <color rgb="FF7030A0"/>
      <name val="Calibri"/>
      <family val="3"/>
    </font>
    <font>
      <b/>
      <sz val="9"/>
      <color rgb="FF0070C0"/>
      <name val="Calibri"/>
      <family val="3"/>
    </font>
    <font>
      <b/>
      <sz val="11"/>
      <color rgb="FFC00000"/>
      <name val="Calibri"/>
      <family val="3"/>
    </font>
    <font>
      <sz val="16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theme="2" tint="-0.7499799728393555"/>
      <name val="굴림"/>
      <family val="3"/>
    </font>
    <font>
      <b/>
      <sz val="10"/>
      <name val="Calibri"/>
      <family val="3"/>
    </font>
    <font>
      <b/>
      <sz val="9"/>
      <color theme="1"/>
      <name val="Calibri"/>
      <family val="3"/>
    </font>
    <font>
      <sz val="10"/>
      <color theme="2" tint="-0.7499799728393555"/>
      <name val="굴림"/>
      <family val="3"/>
    </font>
    <font>
      <b/>
      <sz val="16"/>
      <color rgb="FF002060"/>
      <name val="굴림"/>
      <family val="3"/>
    </font>
    <font>
      <b/>
      <sz val="18"/>
      <color rgb="FFC00000"/>
      <name val="굴림"/>
      <family val="3"/>
    </font>
    <font>
      <b/>
      <sz val="18"/>
      <color theme="5" tint="-0.4999699890613556"/>
      <name val="Calibri"/>
      <family val="3"/>
    </font>
    <font>
      <b/>
      <sz val="12"/>
      <color theme="1"/>
      <name val="Calibri"/>
      <family val="3"/>
    </font>
    <font>
      <sz val="9"/>
      <color rgb="FFC00000"/>
      <name val="굴림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n"/>
      <bottom style="thick"/>
    </border>
    <border>
      <left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/>
      <top/>
      <bottom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/>
      <bottom style="double"/>
    </border>
    <border>
      <left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n">
        <color indexed="8"/>
      </right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31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32" borderId="0" applyNumberFormat="0" applyBorder="0" applyAlignment="0" applyProtection="0"/>
    <xf numFmtId="0" fontId="10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</cellStyleXfs>
  <cellXfs count="54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4" fillId="33" borderId="10" xfId="0" applyFont="1" applyFill="1" applyBorder="1" applyAlignment="1">
      <alignment horizontal="left" vertical="center"/>
    </xf>
    <xf numFmtId="0" fontId="104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105" fillId="33" borderId="1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06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20" fontId="4" fillId="34" borderId="13" xfId="0" applyNumberFormat="1" applyFont="1" applyFill="1" applyBorder="1" applyAlignment="1">
      <alignment horizontal="center" vertical="center"/>
    </xf>
    <xf numFmtId="0" fontId="107" fillId="35" borderId="14" xfId="0" applyFont="1" applyFill="1" applyBorder="1" applyAlignment="1">
      <alignment horizontal="left" vertical="center" wrapText="1"/>
    </xf>
    <xf numFmtId="0" fontId="107" fillId="36" borderId="15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109" fillId="35" borderId="14" xfId="0" applyFont="1" applyFill="1" applyBorder="1" applyAlignment="1">
      <alignment horizontal="left" vertical="center" wrapText="1"/>
    </xf>
    <xf numFmtId="0" fontId="107" fillId="36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110" fillId="36" borderId="14" xfId="0" applyFont="1" applyFill="1" applyBorder="1" applyAlignment="1">
      <alignment horizontal="center" vertical="center" wrapText="1"/>
    </xf>
    <xf numFmtId="20" fontId="111" fillId="34" borderId="13" xfId="0" applyNumberFormat="1" applyFont="1" applyFill="1" applyBorder="1" applyAlignment="1">
      <alignment horizontal="center" vertical="center"/>
    </xf>
    <xf numFmtId="20" fontId="107" fillId="35" borderId="16" xfId="0" applyNumberFormat="1" applyFont="1" applyFill="1" applyBorder="1" applyAlignment="1">
      <alignment horizontal="center" vertical="center" wrapText="1"/>
    </xf>
    <xf numFmtId="0" fontId="107" fillId="35" borderId="16" xfId="0" applyFont="1" applyFill="1" applyBorder="1" applyAlignment="1">
      <alignment horizontal="center" vertical="center" wrapText="1"/>
    </xf>
    <xf numFmtId="0" fontId="112" fillId="35" borderId="16" xfId="0" applyFont="1" applyFill="1" applyBorder="1" applyAlignment="1">
      <alignment horizontal="center" vertical="center" wrapText="1"/>
    </xf>
    <xf numFmtId="0" fontId="113" fillId="36" borderId="14" xfId="0" applyFont="1" applyFill="1" applyBorder="1" applyAlignment="1">
      <alignment horizontal="center" vertical="center" wrapText="1"/>
    </xf>
    <xf numFmtId="0" fontId="108" fillId="35" borderId="16" xfId="0" applyFont="1" applyFill="1" applyBorder="1" applyAlignment="1">
      <alignment horizontal="center" vertical="center" wrapText="1"/>
    </xf>
    <xf numFmtId="0" fontId="107" fillId="35" borderId="14" xfId="0" applyFont="1" applyFill="1" applyBorder="1" applyAlignment="1">
      <alignment horizontal="center" vertical="center" wrapText="1"/>
    </xf>
    <xf numFmtId="0" fontId="111" fillId="34" borderId="13" xfId="0" applyFont="1" applyFill="1" applyBorder="1" applyAlignment="1">
      <alignment horizontal="center" vertical="center"/>
    </xf>
    <xf numFmtId="0" fontId="114" fillId="37" borderId="13" xfId="0" applyFont="1" applyFill="1" applyBorder="1" applyAlignment="1">
      <alignment horizontal="center" vertical="center"/>
    </xf>
    <xf numFmtId="0" fontId="115" fillId="37" borderId="15" xfId="0" applyFont="1" applyFill="1" applyBorder="1" applyAlignment="1">
      <alignment horizontal="center" vertical="center"/>
    </xf>
    <xf numFmtId="0" fontId="114" fillId="34" borderId="13" xfId="0" applyFont="1" applyFill="1" applyBorder="1" applyAlignment="1">
      <alignment horizontal="center" vertical="center"/>
    </xf>
    <xf numFmtId="180" fontId="116" fillId="34" borderId="13" xfId="0" applyNumberFormat="1" applyFont="1" applyFill="1" applyBorder="1" applyAlignment="1">
      <alignment horizontal="center" vertical="center"/>
    </xf>
    <xf numFmtId="0" fontId="117" fillId="37" borderId="17" xfId="0" applyFont="1" applyFill="1" applyBorder="1" applyAlignment="1">
      <alignment vertical="center"/>
    </xf>
    <xf numFmtId="0" fontId="117" fillId="37" borderId="18" xfId="0" applyFont="1" applyFill="1" applyBorder="1" applyAlignment="1">
      <alignment vertical="center"/>
    </xf>
    <xf numFmtId="180" fontId="8" fillId="34" borderId="13" xfId="0" applyNumberFormat="1" applyFont="1" applyFill="1" applyBorder="1" applyAlignment="1">
      <alignment horizontal="center" vertical="center"/>
    </xf>
    <xf numFmtId="0" fontId="94" fillId="37" borderId="19" xfId="0" applyFont="1" applyFill="1" applyBorder="1" applyAlignment="1">
      <alignment horizontal="center" vertical="center"/>
    </xf>
    <xf numFmtId="0" fontId="94" fillId="37" borderId="20" xfId="0" applyFont="1" applyFill="1" applyBorder="1" applyAlignment="1">
      <alignment horizontal="center" vertical="center"/>
    </xf>
    <xf numFmtId="0" fontId="94" fillId="37" borderId="21" xfId="0" applyFont="1" applyFill="1" applyBorder="1" applyAlignment="1">
      <alignment horizontal="center" vertical="center"/>
    </xf>
    <xf numFmtId="0" fontId="94" fillId="37" borderId="22" xfId="0" applyFont="1" applyFill="1" applyBorder="1" applyAlignment="1">
      <alignment horizontal="center" vertical="center"/>
    </xf>
    <xf numFmtId="0" fontId="118" fillId="37" borderId="23" xfId="0" applyFont="1" applyFill="1" applyBorder="1" applyAlignment="1">
      <alignment horizontal="left" vertical="center"/>
    </xf>
    <xf numFmtId="0" fontId="119" fillId="37" borderId="24" xfId="0" applyFont="1" applyFill="1" applyBorder="1" applyAlignment="1">
      <alignment horizontal="center" vertical="center"/>
    </xf>
    <xf numFmtId="0" fontId="120" fillId="37" borderId="21" xfId="0" applyFont="1" applyFill="1" applyBorder="1" applyAlignment="1">
      <alignment horizontal="center" vertical="center"/>
    </xf>
    <xf numFmtId="0" fontId="94" fillId="37" borderId="24" xfId="0" applyFont="1" applyFill="1" applyBorder="1" applyAlignment="1">
      <alignment horizontal="center" vertical="center"/>
    </xf>
    <xf numFmtId="0" fontId="121" fillId="37" borderId="24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42" fontId="0" fillId="34" borderId="25" xfId="0" applyNumberFormat="1" applyFill="1" applyBorder="1" applyAlignment="1">
      <alignment horizontal="right" vertical="center"/>
    </xf>
    <xf numFmtId="0" fontId="0" fillId="34" borderId="18" xfId="0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42" fontId="0" fillId="34" borderId="26" xfId="0" applyNumberFormat="1" applyFill="1" applyBorder="1" applyAlignment="1">
      <alignment horizontal="right" vertical="center"/>
    </xf>
    <xf numFmtId="0" fontId="122" fillId="34" borderId="13" xfId="0" applyFont="1" applyFill="1" applyBorder="1" applyAlignment="1">
      <alignment horizontal="center" vertical="center"/>
    </xf>
    <xf numFmtId="3" fontId="122" fillId="34" borderId="13" xfId="0" applyNumberFormat="1" applyFont="1" applyFill="1" applyBorder="1" applyAlignment="1">
      <alignment horizontal="center" vertical="center"/>
    </xf>
    <xf numFmtId="42" fontId="122" fillId="34" borderId="25" xfId="0" applyNumberFormat="1" applyFont="1" applyFill="1" applyBorder="1" applyAlignment="1">
      <alignment horizontal="right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123" fillId="35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24" fillId="34" borderId="13" xfId="0" applyFont="1" applyFill="1" applyBorder="1" applyAlignment="1">
      <alignment horizontal="center" vertical="center"/>
    </xf>
    <xf numFmtId="3" fontId="124" fillId="34" borderId="13" xfId="0" applyNumberFormat="1" applyFont="1" applyFill="1" applyBorder="1" applyAlignment="1">
      <alignment horizontal="center" vertical="center"/>
    </xf>
    <xf numFmtId="42" fontId="124" fillId="34" borderId="25" xfId="0" applyNumberFormat="1" applyFont="1" applyFill="1" applyBorder="1" applyAlignment="1">
      <alignment horizontal="right" vertical="center"/>
    </xf>
    <xf numFmtId="0" fontId="125" fillId="37" borderId="20" xfId="0" applyFont="1" applyFill="1" applyBorder="1" applyAlignment="1">
      <alignment horizontal="center" vertical="center"/>
    </xf>
    <xf numFmtId="0" fontId="126" fillId="37" borderId="20" xfId="0" applyFont="1" applyFill="1" applyBorder="1" applyAlignment="1">
      <alignment horizontal="center" vertical="center"/>
    </xf>
    <xf numFmtId="0" fontId="116" fillId="4" borderId="15" xfId="0" applyFont="1" applyFill="1" applyBorder="1" applyAlignment="1">
      <alignment horizontal="center" vertical="center"/>
    </xf>
    <xf numFmtId="0" fontId="111" fillId="4" borderId="15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42" fontId="122" fillId="34" borderId="29" xfId="0" applyNumberFormat="1" applyFont="1" applyFill="1" applyBorder="1" applyAlignment="1">
      <alignment horizontal="right" vertical="center"/>
    </xf>
    <xf numFmtId="0" fontId="23" fillId="3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4" fillId="33" borderId="24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108" fillId="34" borderId="18" xfId="0" applyFont="1" applyFill="1" applyBorder="1" applyAlignment="1">
      <alignment horizontal="center" vertical="center" wrapText="1"/>
    </xf>
    <xf numFmtId="0" fontId="108" fillId="34" borderId="13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123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122" fillId="34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9" fillId="34" borderId="15" xfId="0" applyFont="1" applyFill="1" applyBorder="1" applyAlignment="1">
      <alignment horizontal="left" vertical="center" wrapText="1"/>
    </xf>
    <xf numFmtId="0" fontId="110" fillId="37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7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108" fillId="35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116" fillId="34" borderId="32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28" fillId="34" borderId="14" xfId="0" applyFont="1" applyFill="1" applyBorder="1" applyAlignment="1">
      <alignment vertical="center"/>
    </xf>
    <xf numFmtId="0" fontId="29" fillId="37" borderId="33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27" fillId="4" borderId="15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0" fontId="116" fillId="34" borderId="14" xfId="0" applyFont="1" applyFill="1" applyBorder="1" applyAlignment="1">
      <alignment vertical="center"/>
    </xf>
    <xf numFmtId="0" fontId="116" fillId="34" borderId="16" xfId="0" applyFont="1" applyFill="1" applyBorder="1" applyAlignment="1">
      <alignment vertical="center"/>
    </xf>
    <xf numFmtId="0" fontId="128" fillId="37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20" fontId="4" fillId="39" borderId="13" xfId="0" applyNumberFormat="1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129" fillId="39" borderId="13" xfId="0" applyFont="1" applyFill="1" applyBorder="1" applyAlignment="1">
      <alignment horizontal="center" vertical="center"/>
    </xf>
    <xf numFmtId="20" fontId="111" fillId="39" borderId="13" xfId="0" applyNumberFormat="1" applyFont="1" applyFill="1" applyBorder="1" applyAlignment="1">
      <alignment horizontal="center" vertical="center"/>
    </xf>
    <xf numFmtId="0" fontId="130" fillId="37" borderId="15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103" fillId="35" borderId="14" xfId="66" applyFill="1" applyBorder="1" applyAlignment="1">
      <alignment horizontal="left" vertical="center" wrapText="1"/>
    </xf>
    <xf numFmtId="0" fontId="131" fillId="4" borderId="15" xfId="0" applyFont="1" applyFill="1" applyBorder="1" applyAlignment="1">
      <alignment horizontal="center" vertical="center"/>
    </xf>
    <xf numFmtId="0" fontId="116" fillId="4" borderId="17" xfId="0" applyFont="1" applyFill="1" applyBorder="1" applyAlignment="1">
      <alignment horizontal="center" vertical="center"/>
    </xf>
    <xf numFmtId="0" fontId="111" fillId="4" borderId="17" xfId="0" applyFont="1" applyFill="1" applyBorder="1" applyAlignment="1">
      <alignment horizontal="center" vertical="center"/>
    </xf>
    <xf numFmtId="0" fontId="132" fillId="34" borderId="14" xfId="0" applyFont="1" applyFill="1" applyBorder="1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2" fillId="33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129" fillId="4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3" fillId="37" borderId="20" xfId="0" applyFont="1" applyFill="1" applyBorder="1" applyAlignment="1">
      <alignment horizontal="center" vertical="center"/>
    </xf>
    <xf numFmtId="0" fontId="134" fillId="37" borderId="19" xfId="0" applyFont="1" applyFill="1" applyBorder="1" applyAlignment="1">
      <alignment horizontal="center" vertical="center"/>
    </xf>
    <xf numFmtId="0" fontId="122" fillId="34" borderId="18" xfId="0" applyFont="1" applyFill="1" applyBorder="1" applyAlignment="1">
      <alignment horizontal="center" vertical="center"/>
    </xf>
    <xf numFmtId="0" fontId="122" fillId="34" borderId="34" xfId="0" applyFont="1" applyFill="1" applyBorder="1" applyAlignment="1">
      <alignment horizontal="center" vertical="center"/>
    </xf>
    <xf numFmtId="0" fontId="135" fillId="37" borderId="20" xfId="0" applyFont="1" applyFill="1" applyBorder="1" applyAlignment="1">
      <alignment horizontal="center" vertical="center"/>
    </xf>
    <xf numFmtId="0" fontId="120" fillId="37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5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0" fillId="37" borderId="13" xfId="0" applyFont="1" applyFill="1" applyBorder="1" applyAlignment="1">
      <alignment horizontal="center" vertical="center"/>
    </xf>
    <xf numFmtId="0" fontId="110" fillId="37" borderId="33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wrapText="1"/>
    </xf>
    <xf numFmtId="0" fontId="136" fillId="37" borderId="13" xfId="0" applyFont="1" applyFill="1" applyBorder="1" applyAlignment="1">
      <alignment horizontal="center" vertical="center"/>
    </xf>
    <xf numFmtId="20" fontId="30" fillId="34" borderId="13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130" fillId="4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37" fillId="37" borderId="1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6" fillId="37" borderId="17" xfId="0" applyFont="1" applyFill="1" applyBorder="1" applyAlignment="1">
      <alignment horizontal="center" vertical="center" wrapText="1"/>
    </xf>
    <xf numFmtId="0" fontId="136" fillId="37" borderId="16" xfId="0" applyFont="1" applyFill="1" applyBorder="1" applyAlignment="1">
      <alignment horizontal="center" vertical="center" wrapText="1"/>
    </xf>
    <xf numFmtId="0" fontId="131" fillId="37" borderId="16" xfId="0" applyFont="1" applyFill="1" applyBorder="1" applyAlignment="1">
      <alignment horizontal="center" vertical="center" wrapText="1"/>
    </xf>
    <xf numFmtId="20" fontId="3" fillId="34" borderId="16" xfId="0" applyNumberFormat="1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36" fillId="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30" fillId="4" borderId="14" xfId="0" applyFont="1" applyFill="1" applyBorder="1" applyAlignment="1">
      <alignment horizontal="center" vertical="center" wrapText="1"/>
    </xf>
    <xf numFmtId="0" fontId="138" fillId="37" borderId="20" xfId="0" applyFont="1" applyFill="1" applyBorder="1" applyAlignment="1">
      <alignment horizontal="center" vertical="center"/>
    </xf>
    <xf numFmtId="0" fontId="139" fillId="34" borderId="13" xfId="0" applyFont="1" applyFill="1" applyBorder="1" applyAlignment="1">
      <alignment horizontal="center" vertical="center"/>
    </xf>
    <xf numFmtId="3" fontId="139" fillId="34" borderId="13" xfId="0" applyNumberFormat="1" applyFont="1" applyFill="1" applyBorder="1" applyAlignment="1">
      <alignment horizontal="center" vertical="center"/>
    </xf>
    <xf numFmtId="42" fontId="139" fillId="34" borderId="25" xfId="0" applyNumberFormat="1" applyFont="1" applyFill="1" applyBorder="1" applyAlignment="1">
      <alignment horizontal="right" vertical="center"/>
    </xf>
    <xf numFmtId="0" fontId="15" fillId="40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5" fillId="41" borderId="39" xfId="0" applyFont="1" applyFill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0" fillId="42" borderId="40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42" borderId="25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2" fontId="0" fillId="44" borderId="25" xfId="0" applyNumberFormat="1" applyFill="1" applyBorder="1" applyAlignment="1">
      <alignment vertical="center"/>
    </xf>
    <xf numFmtId="42" fontId="0" fillId="0" borderId="0" xfId="0" applyNumberFormat="1" applyBorder="1" applyAlignment="1">
      <alignment vertical="center"/>
    </xf>
    <xf numFmtId="3" fontId="138" fillId="34" borderId="13" xfId="0" applyNumberFormat="1" applyFont="1" applyFill="1" applyBorder="1" applyAlignment="1">
      <alignment horizontal="center" vertical="center"/>
    </xf>
    <xf numFmtId="20" fontId="3" fillId="34" borderId="13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38" fillId="37" borderId="21" xfId="0" applyFont="1" applyFill="1" applyBorder="1" applyAlignment="1">
      <alignment horizontal="center" vertical="center"/>
    </xf>
    <xf numFmtId="0" fontId="139" fillId="34" borderId="30" xfId="0" applyFont="1" applyFill="1" applyBorder="1" applyAlignment="1">
      <alignment horizontal="center" vertical="center"/>
    </xf>
    <xf numFmtId="3" fontId="139" fillId="34" borderId="30" xfId="0" applyNumberFormat="1" applyFont="1" applyFill="1" applyBorder="1" applyAlignment="1">
      <alignment horizontal="center" vertical="center"/>
    </xf>
    <xf numFmtId="42" fontId="139" fillId="34" borderId="29" xfId="0" applyNumberFormat="1" applyFont="1" applyFill="1" applyBorder="1" applyAlignment="1">
      <alignment horizontal="right" vertical="center"/>
    </xf>
    <xf numFmtId="42" fontId="17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3" xfId="0" applyBorder="1" applyAlignment="1">
      <alignment vertical="center"/>
    </xf>
    <xf numFmtId="42" fontId="38" fillId="45" borderId="44" xfId="0" applyNumberFormat="1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111" fillId="37" borderId="13" xfId="0" applyFont="1" applyFill="1" applyBorder="1" applyAlignment="1">
      <alignment horizontal="center" vertical="center"/>
    </xf>
    <xf numFmtId="0" fontId="128" fillId="37" borderId="3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20" fontId="4" fillId="34" borderId="18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116" fillId="3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133" fillId="46" borderId="20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125" fillId="37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114" fillId="37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1" fillId="0" borderId="4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20" fontId="10" fillId="47" borderId="16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/>
    </xf>
    <xf numFmtId="20" fontId="10" fillId="34" borderId="13" xfId="0" applyNumberFormat="1" applyFont="1" applyFill="1" applyBorder="1" applyAlignment="1">
      <alignment horizontal="center" vertical="center"/>
    </xf>
    <xf numFmtId="0" fontId="116" fillId="34" borderId="1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20" fontId="116" fillId="34" borderId="13" xfId="0" applyNumberFormat="1" applyFont="1" applyFill="1" applyBorder="1" applyAlignment="1">
      <alignment horizontal="center" vertical="center"/>
    </xf>
    <xf numFmtId="0" fontId="103" fillId="47" borderId="14" xfId="66" applyFill="1" applyBorder="1" applyAlignment="1">
      <alignment horizontal="left" vertical="center" wrapText="1"/>
    </xf>
    <xf numFmtId="0" fontId="11" fillId="47" borderId="16" xfId="0" applyFont="1" applyFill="1" applyBorder="1" applyAlignment="1">
      <alignment horizontal="center" vertical="center" wrapText="1"/>
    </xf>
    <xf numFmtId="0" fontId="44" fillId="47" borderId="14" xfId="0" applyFont="1" applyFill="1" applyBorder="1" applyAlignment="1">
      <alignment horizontal="left" vertical="center" wrapText="1"/>
    </xf>
    <xf numFmtId="0" fontId="10" fillId="47" borderId="14" xfId="0" applyFont="1" applyFill="1" applyBorder="1" applyAlignment="1">
      <alignment horizontal="center" vertical="center" wrapText="1"/>
    </xf>
    <xf numFmtId="0" fontId="111" fillId="0" borderId="31" xfId="0" applyFont="1" applyFill="1" applyBorder="1" applyAlignment="1">
      <alignment horizontal="center" vertical="center"/>
    </xf>
    <xf numFmtId="0" fontId="111" fillId="0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7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35" fillId="46" borderId="20" xfId="0" applyFont="1" applyFill="1" applyBorder="1" applyAlignment="1">
      <alignment horizontal="center" vertical="center"/>
    </xf>
    <xf numFmtId="0" fontId="140" fillId="37" borderId="2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0" fontId="114" fillId="37" borderId="18" xfId="0" applyFont="1" applyFill="1" applyBorder="1" applyAlignment="1">
      <alignment horizontal="center" vertical="center"/>
    </xf>
    <xf numFmtId="20" fontId="129" fillId="34" borderId="33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20" fontId="129" fillId="34" borderId="32" xfId="0" applyNumberFormat="1" applyFont="1" applyFill="1" applyBorder="1" applyAlignment="1">
      <alignment horizontal="center" vertical="center"/>
    </xf>
    <xf numFmtId="0" fontId="111" fillId="0" borderId="45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1" fillId="0" borderId="45" xfId="0" applyFont="1" applyFill="1" applyBorder="1" applyAlignment="1">
      <alignment horizontal="center" vertical="center"/>
    </xf>
    <xf numFmtId="0" fontId="107" fillId="36" borderId="47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16" fillId="4" borderId="47" xfId="0" applyFont="1" applyFill="1" applyBorder="1" applyAlignment="1">
      <alignment horizontal="center" vertical="center"/>
    </xf>
    <xf numFmtId="0" fontId="111" fillId="4" borderId="14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left" vertical="center" wrapText="1"/>
    </xf>
    <xf numFmtId="0" fontId="111" fillId="0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7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41" fillId="33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5" fillId="37" borderId="49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29" fillId="0" borderId="13" xfId="0" applyFont="1" applyFill="1" applyBorder="1" applyAlignment="1">
      <alignment horizontal="center" vertical="center"/>
    </xf>
    <xf numFmtId="20" fontId="111" fillId="0" borderId="1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3" fillId="47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7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2" fillId="37" borderId="18" xfId="0" applyFont="1" applyFill="1" applyBorder="1" applyAlignment="1">
      <alignment vertical="center"/>
    </xf>
    <xf numFmtId="0" fontId="129" fillId="37" borderId="17" xfId="0" applyFont="1" applyFill="1" applyBorder="1" applyAlignment="1">
      <alignment horizontal="center" vertical="center"/>
    </xf>
    <xf numFmtId="0" fontId="116" fillId="4" borderId="14" xfId="0" applyFont="1" applyFill="1" applyBorder="1" applyAlignment="1">
      <alignment horizontal="center" vertical="center"/>
    </xf>
    <xf numFmtId="0" fontId="126" fillId="37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6" fillId="37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129" fillId="0" borderId="13" xfId="0" applyNumberFormat="1" applyFont="1" applyFill="1" applyBorder="1" applyAlignment="1">
      <alignment horizontal="center" vertical="center"/>
    </xf>
    <xf numFmtId="0" fontId="142" fillId="34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0" fontId="143" fillId="34" borderId="13" xfId="0" applyNumberFormat="1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111" fillId="34" borderId="47" xfId="0" applyFont="1" applyFill="1" applyBorder="1" applyAlignment="1">
      <alignment vertical="center"/>
    </xf>
    <xf numFmtId="0" fontId="111" fillId="34" borderId="0" xfId="0" applyFont="1" applyFill="1" applyBorder="1" applyAlignment="1">
      <alignment vertical="center"/>
    </xf>
    <xf numFmtId="0" fontId="111" fillId="34" borderId="14" xfId="0" applyFont="1" applyFill="1" applyBorder="1" applyAlignment="1">
      <alignment vertical="center"/>
    </xf>
    <xf numFmtId="0" fontId="110" fillId="48" borderId="54" xfId="0" applyFont="1" applyFill="1" applyBorder="1" applyAlignment="1">
      <alignment horizontal="center" vertical="center"/>
    </xf>
    <xf numFmtId="0" fontId="110" fillId="48" borderId="55" xfId="0" applyFont="1" applyFill="1" applyBorder="1" applyAlignment="1">
      <alignment horizontal="center" vertical="center"/>
    </xf>
    <xf numFmtId="0" fontId="111" fillId="34" borderId="56" xfId="0" applyFont="1" applyFill="1" applyBorder="1" applyAlignment="1">
      <alignment horizontal="left" vertical="center"/>
    </xf>
    <xf numFmtId="0" fontId="111" fillId="34" borderId="31" xfId="0" applyFont="1" applyFill="1" applyBorder="1" applyAlignment="1">
      <alignment horizontal="left" vertical="center"/>
    </xf>
    <xf numFmtId="0" fontId="111" fillId="34" borderId="32" xfId="0" applyFont="1" applyFill="1" applyBorder="1" applyAlignment="1">
      <alignment horizontal="left" vertical="center"/>
    </xf>
    <xf numFmtId="0" fontId="144" fillId="48" borderId="12" xfId="0" applyFont="1" applyFill="1" applyBorder="1" applyAlignment="1">
      <alignment horizontal="center" vertical="center" wrapText="1"/>
    </xf>
    <xf numFmtId="0" fontId="144" fillId="48" borderId="14" xfId="0" applyFont="1" applyFill="1" applyBorder="1" applyAlignment="1">
      <alignment horizontal="center" vertical="center"/>
    </xf>
    <xf numFmtId="0" fontId="145" fillId="48" borderId="50" xfId="0" applyFont="1" applyFill="1" applyBorder="1" applyAlignment="1">
      <alignment horizontal="center" vertical="center"/>
    </xf>
    <xf numFmtId="0" fontId="145" fillId="48" borderId="57" xfId="0" applyFont="1" applyFill="1" applyBorder="1" applyAlignment="1">
      <alignment horizontal="center" vertical="center"/>
    </xf>
    <xf numFmtId="0" fontId="111" fillId="34" borderId="35" xfId="0" applyFont="1" applyFill="1" applyBorder="1" applyAlignment="1">
      <alignment vertical="center"/>
    </xf>
    <xf numFmtId="0" fontId="111" fillId="34" borderId="36" xfId="0" applyFont="1" applyFill="1" applyBorder="1" applyAlignment="1">
      <alignment vertical="center"/>
    </xf>
    <xf numFmtId="0" fontId="111" fillId="34" borderId="16" xfId="0" applyFont="1" applyFill="1" applyBorder="1" applyAlignment="1">
      <alignment vertical="center"/>
    </xf>
    <xf numFmtId="0" fontId="0" fillId="11" borderId="50" xfId="0" applyFill="1" applyBorder="1" applyAlignment="1">
      <alignment vertical="center"/>
    </xf>
    <xf numFmtId="0" fontId="0" fillId="11" borderId="51" xfId="0" applyFill="1" applyBorder="1" applyAlignment="1">
      <alignment vertical="center"/>
    </xf>
    <xf numFmtId="0" fontId="125" fillId="33" borderId="12" xfId="0" applyFont="1" applyFill="1" applyBorder="1" applyAlignment="1">
      <alignment vertical="center"/>
    </xf>
    <xf numFmtId="0" fontId="125" fillId="33" borderId="0" xfId="0" applyFont="1" applyFill="1" applyBorder="1" applyAlignment="1">
      <alignment vertical="center"/>
    </xf>
    <xf numFmtId="0" fontId="125" fillId="33" borderId="53" xfId="0" applyFont="1" applyFill="1" applyBorder="1" applyAlignment="1">
      <alignment vertical="center"/>
    </xf>
    <xf numFmtId="0" fontId="108" fillId="49" borderId="25" xfId="0" applyFont="1" applyFill="1" applyBorder="1" applyAlignment="1">
      <alignment horizontal="left" vertical="center" wrapText="1"/>
    </xf>
    <xf numFmtId="0" fontId="108" fillId="49" borderId="45" xfId="0" applyFont="1" applyFill="1" applyBorder="1" applyAlignment="1">
      <alignment horizontal="left" vertical="center" wrapText="1"/>
    </xf>
    <xf numFmtId="0" fontId="108" fillId="49" borderId="58" xfId="0" applyFont="1" applyFill="1" applyBorder="1" applyAlignment="1">
      <alignment horizontal="left" vertical="center" wrapText="1"/>
    </xf>
    <xf numFmtId="0" fontId="136" fillId="48" borderId="12" xfId="0" applyFont="1" applyFill="1" applyBorder="1" applyAlignment="1">
      <alignment horizontal="center" vertical="center"/>
    </xf>
    <xf numFmtId="0" fontId="136" fillId="48" borderId="14" xfId="0" applyFont="1" applyFill="1" applyBorder="1" applyAlignment="1">
      <alignment horizontal="center" vertical="center"/>
    </xf>
    <xf numFmtId="0" fontId="145" fillId="48" borderId="12" xfId="0" applyFont="1" applyFill="1" applyBorder="1" applyAlignment="1">
      <alignment horizontal="center" vertical="center"/>
    </xf>
    <xf numFmtId="0" fontId="145" fillId="48" borderId="14" xfId="0" applyFont="1" applyFill="1" applyBorder="1" applyAlignment="1">
      <alignment horizontal="center" vertical="center"/>
    </xf>
    <xf numFmtId="0" fontId="120" fillId="17" borderId="12" xfId="0" applyFont="1" applyFill="1" applyBorder="1" applyAlignment="1">
      <alignment vertical="center"/>
    </xf>
    <xf numFmtId="0" fontId="120" fillId="17" borderId="0" xfId="0" applyFont="1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120" fillId="33" borderId="54" xfId="0" applyFont="1" applyFill="1" applyBorder="1" applyAlignment="1">
      <alignment vertical="center"/>
    </xf>
    <xf numFmtId="0" fontId="120" fillId="33" borderId="59" xfId="0" applyFont="1" applyFill="1" applyBorder="1" applyAlignment="1">
      <alignment vertical="center"/>
    </xf>
    <xf numFmtId="0" fontId="120" fillId="33" borderId="60" xfId="0" applyFont="1" applyFill="1" applyBorder="1" applyAlignment="1">
      <alignment vertical="center"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17" fillId="0" borderId="3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48" fillId="33" borderId="12" xfId="0" applyFont="1" applyFill="1" applyBorder="1" applyAlignment="1">
      <alignment vertical="center"/>
    </xf>
    <xf numFmtId="0" fontId="148" fillId="33" borderId="0" xfId="0" applyFont="1" applyFill="1" applyBorder="1" applyAlignment="1">
      <alignment vertical="center"/>
    </xf>
    <xf numFmtId="0" fontId="148" fillId="33" borderId="53" xfId="0" applyFont="1" applyFill="1" applyBorder="1" applyAlignment="1">
      <alignment vertical="center"/>
    </xf>
    <xf numFmtId="0" fontId="113" fillId="48" borderId="12" xfId="0" applyFont="1" applyFill="1" applyBorder="1" applyAlignment="1">
      <alignment horizontal="center" vertical="center"/>
    </xf>
    <xf numFmtId="0" fontId="113" fillId="48" borderId="14" xfId="0" applyFont="1" applyFill="1" applyBorder="1" applyAlignment="1">
      <alignment horizontal="center" vertical="center"/>
    </xf>
    <xf numFmtId="0" fontId="120" fillId="11" borderId="12" xfId="0" applyFont="1" applyFill="1" applyBorder="1" applyAlignment="1">
      <alignment vertical="center"/>
    </xf>
    <xf numFmtId="0" fontId="120" fillId="11" borderId="0" xfId="0" applyFont="1" applyFill="1" applyBorder="1" applyAlignment="1">
      <alignment vertical="center"/>
    </xf>
    <xf numFmtId="0" fontId="149" fillId="0" borderId="23" xfId="0" applyFont="1" applyFill="1" applyBorder="1" applyAlignment="1">
      <alignment horizontal="center" vertical="center"/>
    </xf>
    <xf numFmtId="0" fontId="113" fillId="34" borderId="47" xfId="0" applyFont="1" applyFill="1" applyBorder="1" applyAlignment="1">
      <alignment vertical="center"/>
    </xf>
    <xf numFmtId="0" fontId="113" fillId="34" borderId="0" xfId="0" applyFont="1" applyFill="1" applyBorder="1" applyAlignment="1">
      <alignment vertical="center"/>
    </xf>
    <xf numFmtId="0" fontId="113" fillId="34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1" fillId="11" borderId="54" xfId="0" applyFont="1" applyFill="1" applyBorder="1" applyAlignment="1">
      <alignment vertical="center"/>
    </xf>
    <xf numFmtId="0" fontId="141" fillId="11" borderId="59" xfId="0" applyFont="1" applyFill="1" applyBorder="1" applyAlignment="1">
      <alignment vertical="center"/>
    </xf>
    <xf numFmtId="0" fontId="4" fillId="34" borderId="47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150" fillId="11" borderId="12" xfId="0" applyFont="1" applyFill="1" applyBorder="1" applyAlignment="1">
      <alignment vertical="center"/>
    </xf>
    <xf numFmtId="0" fontId="150" fillId="11" borderId="0" xfId="0" applyFont="1" applyFill="1" applyBorder="1" applyAlignment="1">
      <alignment vertical="center"/>
    </xf>
    <xf numFmtId="42" fontId="151" fillId="34" borderId="11" xfId="0" applyNumberFormat="1" applyFont="1" applyFill="1" applyBorder="1" applyAlignment="1">
      <alignment vertical="center"/>
    </xf>
    <xf numFmtId="42" fontId="151" fillId="34" borderId="23" xfId="0" applyNumberFormat="1" applyFont="1" applyFill="1" applyBorder="1" applyAlignment="1">
      <alignment vertical="center"/>
    </xf>
    <xf numFmtId="0" fontId="114" fillId="34" borderId="25" xfId="0" applyFont="1" applyFill="1" applyBorder="1" applyAlignment="1">
      <alignment horizontal="center" vertical="center"/>
    </xf>
    <xf numFmtId="0" fontId="114" fillId="34" borderId="45" xfId="0" applyFont="1" applyFill="1" applyBorder="1" applyAlignment="1">
      <alignment horizontal="center" vertical="center"/>
    </xf>
    <xf numFmtId="0" fontId="114" fillId="34" borderId="33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52" fillId="33" borderId="56" xfId="0" applyFont="1" applyFill="1" applyBorder="1" applyAlignment="1">
      <alignment vertical="center"/>
    </xf>
    <xf numFmtId="0" fontId="152" fillId="33" borderId="31" xfId="0" applyFont="1" applyFill="1" applyBorder="1" applyAlignment="1">
      <alignment vertical="center"/>
    </xf>
    <xf numFmtId="0" fontId="152" fillId="33" borderId="32" xfId="0" applyFont="1" applyFill="1" applyBorder="1" applyAlignment="1">
      <alignment vertical="center"/>
    </xf>
    <xf numFmtId="0" fontId="152" fillId="33" borderId="35" xfId="0" applyFont="1" applyFill="1" applyBorder="1" applyAlignment="1">
      <alignment vertical="center"/>
    </xf>
    <xf numFmtId="0" fontId="152" fillId="33" borderId="36" xfId="0" applyFont="1" applyFill="1" applyBorder="1" applyAlignment="1">
      <alignment vertical="center"/>
    </xf>
    <xf numFmtId="0" fontId="152" fillId="33" borderId="16" xfId="0" applyFont="1" applyFill="1" applyBorder="1" applyAlignment="1">
      <alignment vertical="center"/>
    </xf>
    <xf numFmtId="0" fontId="142" fillId="34" borderId="0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116" fillId="37" borderId="56" xfId="0" applyFont="1" applyFill="1" applyBorder="1" applyAlignment="1">
      <alignment vertical="center"/>
    </xf>
    <xf numFmtId="0" fontId="116" fillId="37" borderId="31" xfId="0" applyFont="1" applyFill="1" applyBorder="1" applyAlignment="1">
      <alignment vertical="center"/>
    </xf>
    <xf numFmtId="0" fontId="116" fillId="37" borderId="32" xfId="0" applyFont="1" applyFill="1" applyBorder="1" applyAlignment="1">
      <alignment vertical="center"/>
    </xf>
    <xf numFmtId="0" fontId="116" fillId="37" borderId="35" xfId="0" applyFont="1" applyFill="1" applyBorder="1" applyAlignment="1">
      <alignment vertical="center"/>
    </xf>
    <xf numFmtId="0" fontId="117" fillId="37" borderId="36" xfId="0" applyFont="1" applyFill="1" applyBorder="1" applyAlignment="1">
      <alignment vertical="center"/>
    </xf>
    <xf numFmtId="0" fontId="117" fillId="37" borderId="16" xfId="0" applyFont="1" applyFill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14" fontId="126" fillId="33" borderId="26" xfId="0" applyNumberFormat="1" applyFont="1" applyFill="1" applyBorder="1" applyAlignment="1">
      <alignment horizontal="left" vertical="center"/>
    </xf>
    <xf numFmtId="14" fontId="126" fillId="33" borderId="61" xfId="0" applyNumberFormat="1" applyFont="1" applyFill="1" applyBorder="1" applyAlignment="1">
      <alignment horizontal="left" vertical="center"/>
    </xf>
    <xf numFmtId="0" fontId="153" fillId="0" borderId="36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15" xfId="0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126" fillId="46" borderId="25" xfId="0" applyFont="1" applyFill="1" applyBorder="1" applyAlignment="1">
      <alignment horizontal="left" vertical="center"/>
    </xf>
    <xf numFmtId="0" fontId="154" fillId="46" borderId="4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5" fillId="34" borderId="25" xfId="0" applyFont="1" applyFill="1" applyBorder="1" applyAlignment="1">
      <alignment horizontal="left" vertical="center"/>
    </xf>
    <xf numFmtId="0" fontId="125" fillId="34" borderId="45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/>
    </xf>
    <xf numFmtId="0" fontId="155" fillId="34" borderId="25" xfId="0" applyFont="1" applyFill="1" applyBorder="1" applyAlignment="1">
      <alignment horizontal="left" vertical="center"/>
    </xf>
    <xf numFmtId="0" fontId="155" fillId="34" borderId="45" xfId="0" applyFont="1" applyFill="1" applyBorder="1" applyAlignment="1">
      <alignment horizontal="left" vertical="center"/>
    </xf>
    <xf numFmtId="0" fontId="133" fillId="34" borderId="25" xfId="0" applyFont="1" applyFill="1" applyBorder="1" applyAlignment="1">
      <alignment horizontal="left" vertical="center"/>
    </xf>
    <xf numFmtId="0" fontId="133" fillId="34" borderId="45" xfId="0" applyFont="1" applyFill="1" applyBorder="1" applyAlignment="1">
      <alignment horizontal="left" vertical="center"/>
    </xf>
    <xf numFmtId="0" fontId="114" fillId="37" borderId="17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0" fillId="34" borderId="25" xfId="0" applyFill="1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3" fillId="34" borderId="25" xfId="0" applyFont="1" applyFill="1" applyBorder="1" applyAlignment="1">
      <alignment vertical="center"/>
    </xf>
    <xf numFmtId="0" fontId="111" fillId="34" borderId="45" xfId="0" applyFont="1" applyFill="1" applyBorder="1" applyAlignment="1">
      <alignment vertical="center"/>
    </xf>
    <xf numFmtId="0" fontId="111" fillId="34" borderId="33" xfId="0" applyFont="1" applyFill="1" applyBorder="1" applyAlignment="1">
      <alignment vertical="center"/>
    </xf>
    <xf numFmtId="0" fontId="127" fillId="46" borderId="25" xfId="0" applyFont="1" applyFill="1" applyBorder="1" applyAlignment="1">
      <alignment vertical="center"/>
    </xf>
    <xf numFmtId="0" fontId="127" fillId="46" borderId="45" xfId="0" applyFont="1" applyFill="1" applyBorder="1" applyAlignment="1">
      <alignment vertical="center"/>
    </xf>
    <xf numFmtId="0" fontId="127" fillId="46" borderId="33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left" vertical="center"/>
    </xf>
    <xf numFmtId="0" fontId="126" fillId="0" borderId="38" xfId="0" applyFont="1" applyFill="1" applyBorder="1" applyAlignment="1">
      <alignment horizontal="center" vertical="center"/>
    </xf>
    <xf numFmtId="0" fontId="156" fillId="0" borderId="36" xfId="0" applyFont="1" applyFill="1" applyBorder="1" applyAlignment="1">
      <alignment vertical="center"/>
    </xf>
    <xf numFmtId="0" fontId="7" fillId="39" borderId="25" xfId="0" applyFont="1" applyFill="1" applyBorder="1" applyAlignment="1">
      <alignment vertical="center"/>
    </xf>
    <xf numFmtId="0" fontId="7" fillId="39" borderId="45" xfId="0" applyFont="1" applyFill="1" applyBorder="1" applyAlignment="1">
      <alignment vertical="center"/>
    </xf>
    <xf numFmtId="0" fontId="7" fillId="39" borderId="33" xfId="0" applyFont="1" applyFill="1" applyBorder="1" applyAlignment="1">
      <alignment vertical="center"/>
    </xf>
    <xf numFmtId="0" fontId="0" fillId="34" borderId="28" xfId="0" applyFill="1" applyBorder="1" applyAlignment="1">
      <alignment horizontal="left" vertical="center" wrapText="1"/>
    </xf>
    <xf numFmtId="0" fontId="0" fillId="34" borderId="63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7" fillId="0" borderId="0" xfId="0" applyFont="1" applyFill="1" applyAlignment="1">
      <alignment horizontal="center" vertical="center"/>
    </xf>
    <xf numFmtId="0" fontId="121" fillId="37" borderId="64" xfId="0" applyFont="1" applyFill="1" applyBorder="1" applyAlignment="1">
      <alignment horizontal="center" vertical="center"/>
    </xf>
    <xf numFmtId="0" fontId="121" fillId="37" borderId="65" xfId="0" applyFont="1" applyFill="1" applyBorder="1" applyAlignment="1">
      <alignment horizontal="center" vertical="center"/>
    </xf>
    <xf numFmtId="0" fontId="121" fillId="37" borderId="66" xfId="0" applyFont="1" applyFill="1" applyBorder="1" applyAlignment="1">
      <alignment horizontal="center" vertical="center"/>
    </xf>
    <xf numFmtId="0" fontId="157" fillId="0" borderId="36" xfId="0" applyFont="1" applyFill="1" applyBorder="1" applyAlignment="1">
      <alignment horizontal="center" vertical="center"/>
    </xf>
    <xf numFmtId="0" fontId="156" fillId="0" borderId="45" xfId="0" applyFont="1" applyFill="1" applyBorder="1" applyAlignment="1">
      <alignment vertical="center"/>
    </xf>
    <xf numFmtId="0" fontId="8" fillId="37" borderId="25" xfId="0" applyFont="1" applyFill="1" applyBorder="1" applyAlignment="1">
      <alignment horizontal="left" vertical="center"/>
    </xf>
    <xf numFmtId="0" fontId="8" fillId="37" borderId="45" xfId="0" applyFont="1" applyFill="1" applyBorder="1" applyAlignment="1">
      <alignment horizontal="left" vertical="center"/>
    </xf>
    <xf numFmtId="0" fontId="8" fillId="37" borderId="33" xfId="0" applyFont="1" applyFill="1" applyBorder="1" applyAlignment="1">
      <alignment horizontal="left" vertical="center"/>
    </xf>
    <xf numFmtId="0" fontId="111" fillId="0" borderId="25" xfId="0" applyFont="1" applyFill="1" applyBorder="1" applyAlignment="1">
      <alignment horizontal="left" vertical="center"/>
    </xf>
    <xf numFmtId="0" fontId="111" fillId="0" borderId="45" xfId="0" applyFont="1" applyFill="1" applyBorder="1" applyAlignment="1">
      <alignment horizontal="left" vertical="center"/>
    </xf>
    <xf numFmtId="0" fontId="111" fillId="0" borderId="33" xfId="0" applyFont="1" applyFill="1" applyBorder="1" applyAlignment="1">
      <alignment horizontal="left" vertical="center"/>
    </xf>
    <xf numFmtId="0" fontId="113" fillId="33" borderId="25" xfId="0" applyFont="1" applyFill="1" applyBorder="1" applyAlignment="1">
      <alignment horizontal="center" vertical="center" wrapText="1"/>
    </xf>
    <xf numFmtId="0" fontId="113" fillId="33" borderId="58" xfId="0" applyFont="1" applyFill="1" applyBorder="1" applyAlignment="1">
      <alignment horizontal="center" vertical="center" wrapText="1"/>
    </xf>
    <xf numFmtId="0" fontId="116" fillId="0" borderId="31" xfId="0" applyFont="1" applyFill="1" applyBorder="1" applyAlignment="1">
      <alignment horizontal="left" vertical="center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67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left" vertical="center" wrapText="1"/>
    </xf>
    <xf numFmtId="0" fontId="44" fillId="37" borderId="45" xfId="0" applyFont="1" applyFill="1" applyBorder="1" applyAlignment="1">
      <alignment horizontal="left" vertical="center" wrapText="1"/>
    </xf>
    <xf numFmtId="0" fontId="44" fillId="37" borderId="67" xfId="0" applyFont="1" applyFill="1" applyBorder="1" applyAlignment="1">
      <alignment horizontal="left" vertical="center" wrapText="1"/>
    </xf>
    <xf numFmtId="0" fontId="111" fillId="0" borderId="45" xfId="0" applyFont="1" applyFill="1" applyBorder="1" applyAlignment="1">
      <alignment horizontal="center" vertical="center"/>
    </xf>
    <xf numFmtId="0" fontId="158" fillId="33" borderId="68" xfId="0" applyFont="1" applyFill="1" applyBorder="1" applyAlignment="1">
      <alignment horizontal="center" vertical="center" wrapText="1"/>
    </xf>
    <xf numFmtId="0" fontId="158" fillId="33" borderId="38" xfId="0" applyFont="1" applyFill="1" applyBorder="1" applyAlignment="1">
      <alignment horizontal="center" vertical="center" wrapText="1"/>
    </xf>
    <xf numFmtId="0" fontId="158" fillId="33" borderId="69" xfId="0" applyFont="1" applyFill="1" applyBorder="1" applyAlignment="1">
      <alignment horizontal="center" vertical="center" wrapText="1"/>
    </xf>
    <xf numFmtId="0" fontId="158" fillId="33" borderId="70" xfId="0" applyFont="1" applyFill="1" applyBorder="1" applyAlignment="1">
      <alignment horizontal="center" vertical="center" wrapText="1"/>
    </xf>
    <xf numFmtId="0" fontId="158" fillId="33" borderId="51" xfId="0" applyFont="1" applyFill="1" applyBorder="1" applyAlignment="1">
      <alignment horizontal="center" vertical="center" wrapText="1"/>
    </xf>
    <xf numFmtId="0" fontId="158" fillId="33" borderId="71" xfId="0" applyFont="1" applyFill="1" applyBorder="1" applyAlignment="1">
      <alignment horizontal="center" vertical="center" wrapText="1"/>
    </xf>
    <xf numFmtId="182" fontId="136" fillId="46" borderId="24" xfId="0" applyNumberFormat="1" applyFont="1" applyFill="1" applyBorder="1" applyAlignment="1">
      <alignment horizontal="center" vertical="center" wrapText="1"/>
    </xf>
    <xf numFmtId="182" fontId="136" fillId="46" borderId="23" xfId="0" applyNumberFormat="1" applyFont="1" applyFill="1" applyBorder="1" applyAlignment="1">
      <alignment horizontal="center" vertical="center" wrapText="1"/>
    </xf>
    <xf numFmtId="182" fontId="136" fillId="46" borderId="72" xfId="0" applyNumberFormat="1" applyFont="1" applyFill="1" applyBorder="1" applyAlignment="1">
      <alignment horizontal="center" vertical="center" wrapText="1"/>
    </xf>
    <xf numFmtId="14" fontId="126" fillId="34" borderId="26" xfId="0" applyNumberFormat="1" applyFont="1" applyFill="1" applyBorder="1" applyAlignment="1">
      <alignment horizontal="left" vertical="center"/>
    </xf>
    <xf numFmtId="14" fontId="126" fillId="34" borderId="61" xfId="0" applyNumberFormat="1" applyFont="1" applyFill="1" applyBorder="1" applyAlignment="1">
      <alignment horizontal="left" vertical="center"/>
    </xf>
    <xf numFmtId="0" fontId="125" fillId="34" borderId="73" xfId="0" applyFont="1" applyFill="1" applyBorder="1" applyAlignment="1">
      <alignment horizontal="left" vertical="center"/>
    </xf>
    <xf numFmtId="0" fontId="159" fillId="33" borderId="24" xfId="0" applyFont="1" applyFill="1" applyBorder="1" applyAlignment="1">
      <alignment horizontal="center" vertical="center"/>
    </xf>
    <xf numFmtId="0" fontId="159" fillId="33" borderId="23" xfId="0" applyFont="1" applyFill="1" applyBorder="1" applyAlignment="1">
      <alignment horizontal="center" vertical="center"/>
    </xf>
    <xf numFmtId="0" fontId="159" fillId="33" borderId="72" xfId="0" applyFont="1" applyFill="1" applyBorder="1" applyAlignment="1">
      <alignment horizontal="center" vertical="center"/>
    </xf>
    <xf numFmtId="0" fontId="160" fillId="3" borderId="24" xfId="0" applyFont="1" applyFill="1" applyBorder="1" applyAlignment="1">
      <alignment horizontal="center" vertical="center"/>
    </xf>
    <xf numFmtId="0" fontId="160" fillId="3" borderId="23" xfId="0" applyFont="1" applyFill="1" applyBorder="1" applyAlignment="1">
      <alignment horizontal="center" vertical="center"/>
    </xf>
    <xf numFmtId="0" fontId="160" fillId="3" borderId="72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10" fillId="0" borderId="36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5" fillId="37" borderId="25" xfId="0" applyFont="1" applyFill="1" applyBorder="1" applyAlignment="1">
      <alignment vertical="center" wrapText="1"/>
    </xf>
    <xf numFmtId="0" fontId="5" fillId="37" borderId="45" xfId="0" applyFont="1" applyFill="1" applyBorder="1" applyAlignment="1">
      <alignment vertical="center" wrapText="1"/>
    </xf>
    <xf numFmtId="0" fontId="5" fillId="37" borderId="67" xfId="0" applyFont="1" applyFill="1" applyBorder="1" applyAlignment="1">
      <alignment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74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75" xfId="0" applyFont="1" applyFill="1" applyBorder="1" applyAlignment="1">
      <alignment vertical="center" wrapText="1"/>
    </xf>
    <xf numFmtId="0" fontId="3" fillId="34" borderId="35" xfId="0" applyFont="1" applyFill="1" applyBorder="1" applyAlignment="1">
      <alignment vertical="center" wrapText="1"/>
    </xf>
    <xf numFmtId="0" fontId="3" fillId="34" borderId="36" xfId="0" applyFont="1" applyFill="1" applyBorder="1" applyAlignment="1">
      <alignment vertical="center" wrapText="1"/>
    </xf>
    <xf numFmtId="0" fontId="3" fillId="34" borderId="76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vertical="center" wrapText="1"/>
    </xf>
    <xf numFmtId="0" fontId="6" fillId="34" borderId="67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1" fillId="37" borderId="25" xfId="0" applyFont="1" applyFill="1" applyBorder="1" applyAlignment="1">
      <alignment horizontal="left" vertical="center"/>
    </xf>
    <xf numFmtId="0" fontId="131" fillId="37" borderId="45" xfId="0" applyFont="1" applyFill="1" applyBorder="1" applyAlignment="1">
      <alignment horizontal="left" vertical="center"/>
    </xf>
    <xf numFmtId="0" fontId="131" fillId="37" borderId="33" xfId="0" applyFont="1" applyFill="1" applyBorder="1" applyAlignment="1">
      <alignment horizontal="left" vertical="center"/>
    </xf>
    <xf numFmtId="0" fontId="130" fillId="34" borderId="25" xfId="0" applyFont="1" applyFill="1" applyBorder="1" applyAlignment="1">
      <alignment horizontal="center" vertical="center"/>
    </xf>
    <xf numFmtId="0" fontId="130" fillId="34" borderId="45" xfId="0" applyFont="1" applyFill="1" applyBorder="1" applyAlignment="1">
      <alignment horizontal="center" vertical="center"/>
    </xf>
    <xf numFmtId="0" fontId="130" fillId="34" borderId="33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115" fillId="34" borderId="36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142" fillId="0" borderId="0" xfId="0" applyFont="1" applyFill="1" applyBorder="1" applyAlignment="1">
      <alignment horizontal="left" vertical="center"/>
    </xf>
    <xf numFmtId="0" fontId="136" fillId="37" borderId="25" xfId="0" applyFont="1" applyFill="1" applyBorder="1" applyAlignment="1">
      <alignment horizontal="left" vertical="center" wrapText="1"/>
    </xf>
    <xf numFmtId="0" fontId="136" fillId="37" borderId="45" xfId="0" applyFont="1" applyFill="1" applyBorder="1" applyAlignment="1">
      <alignment horizontal="left" vertical="center" wrapText="1"/>
    </xf>
    <xf numFmtId="0" fontId="136" fillId="37" borderId="67" xfId="0" applyFont="1" applyFill="1" applyBorder="1" applyAlignment="1">
      <alignment horizontal="left" vertical="center" wrapText="1"/>
    </xf>
    <xf numFmtId="0" fontId="129" fillId="4" borderId="25" xfId="0" applyFont="1" applyFill="1" applyBorder="1" applyAlignment="1">
      <alignment horizontal="center" vertical="center" wrapText="1"/>
    </xf>
    <xf numFmtId="0" fontId="129" fillId="4" borderId="45" xfId="0" applyFont="1" applyFill="1" applyBorder="1" applyAlignment="1">
      <alignment horizontal="center" vertical="center" wrapText="1"/>
    </xf>
    <xf numFmtId="0" fontId="129" fillId="4" borderId="33" xfId="0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/>
    </xf>
    <xf numFmtId="0" fontId="112" fillId="48" borderId="12" xfId="0" applyFont="1" applyFill="1" applyBorder="1" applyAlignment="1">
      <alignment horizontal="center" vertical="center" wrapText="1"/>
    </xf>
    <xf numFmtId="0" fontId="112" fillId="48" borderId="14" xfId="0" applyFont="1" applyFill="1" applyBorder="1" applyAlignment="1">
      <alignment horizontal="center" vertical="center"/>
    </xf>
    <xf numFmtId="0" fontId="136" fillId="37" borderId="25" xfId="0" applyFont="1" applyFill="1" applyBorder="1" applyAlignment="1">
      <alignment vertical="center" wrapText="1"/>
    </xf>
    <xf numFmtId="0" fontId="136" fillId="37" borderId="45" xfId="0" applyFont="1" applyFill="1" applyBorder="1" applyAlignment="1">
      <alignment vertical="center" wrapText="1"/>
    </xf>
    <xf numFmtId="0" fontId="136" fillId="37" borderId="67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7" fillId="0" borderId="0" xfId="0" applyFont="1" applyAlignment="1">
      <alignment horizontal="center" vertical="center"/>
    </xf>
    <xf numFmtId="0" fontId="115" fillId="0" borderId="36" xfId="0" applyFont="1" applyBorder="1" applyAlignment="1">
      <alignment horizontal="center" vertical="center"/>
    </xf>
    <xf numFmtId="0" fontId="161" fillId="34" borderId="35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137" fillId="34" borderId="47" xfId="0" applyFont="1" applyFill="1" applyBorder="1" applyAlignment="1">
      <alignment vertical="center"/>
    </xf>
    <xf numFmtId="0" fontId="137" fillId="34" borderId="0" xfId="0" applyFont="1" applyFill="1" applyBorder="1" applyAlignment="1">
      <alignment vertical="center"/>
    </xf>
    <xf numFmtId="0" fontId="137" fillId="34" borderId="14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center" vertical="center"/>
    </xf>
    <xf numFmtId="0" fontId="127" fillId="0" borderId="36" xfId="0" applyFont="1" applyFill="1" applyBorder="1" applyAlignment="1">
      <alignment vertical="center"/>
    </xf>
    <xf numFmtId="0" fontId="10" fillId="37" borderId="56" xfId="0" applyFont="1" applyFill="1" applyBorder="1" applyAlignment="1">
      <alignment vertical="center"/>
    </xf>
    <xf numFmtId="0" fontId="10" fillId="37" borderId="31" xfId="0" applyFont="1" applyFill="1" applyBorder="1" applyAlignment="1">
      <alignment vertical="center"/>
    </xf>
    <xf numFmtId="0" fontId="10" fillId="37" borderId="32" xfId="0" applyFont="1" applyFill="1" applyBorder="1" applyAlignment="1">
      <alignment vertical="center"/>
    </xf>
    <xf numFmtId="0" fontId="10" fillId="37" borderId="35" xfId="0" applyFont="1" applyFill="1" applyBorder="1" applyAlignment="1">
      <alignment vertical="center"/>
    </xf>
    <xf numFmtId="0" fontId="10" fillId="37" borderId="36" xfId="0" applyFont="1" applyFill="1" applyBorder="1" applyAlignment="1">
      <alignment vertical="center"/>
    </xf>
    <xf numFmtId="0" fontId="10" fillId="37" borderId="16" xfId="0" applyFont="1" applyFill="1" applyBorder="1" applyAlignment="1">
      <alignment vertical="center"/>
    </xf>
    <xf numFmtId="0" fontId="111" fillId="37" borderId="25" xfId="0" applyFont="1" applyFill="1" applyBorder="1" applyAlignment="1">
      <alignment horizontal="left" vertical="center"/>
    </xf>
    <xf numFmtId="0" fontId="111" fillId="37" borderId="45" xfId="0" applyFont="1" applyFill="1" applyBorder="1" applyAlignment="1">
      <alignment horizontal="left" vertical="center"/>
    </xf>
    <xf numFmtId="0" fontId="111" fillId="37" borderId="3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02" fillId="47" borderId="14" xfId="64" applyFill="1" applyBorder="1" applyAlignment="1" applyProtection="1">
      <alignment horizontal="left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  <cellStyle name="하이퍼링크 2" xfId="65"/>
    <cellStyle name="하이퍼링크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fe.naver.com/onnuritour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afe.daum.net/ullengtour/DtI8/1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0"/>
  <sheetViews>
    <sheetView tabSelected="1" workbookViewId="0" topLeftCell="A1">
      <selection activeCell="F27" sqref="F27"/>
    </sheetView>
  </sheetViews>
  <sheetFormatPr defaultColWidth="9.140625" defaultRowHeight="15"/>
  <cols>
    <col min="1" max="1" width="2.7109375" style="1" customWidth="1"/>
    <col min="2" max="2" width="5.8515625" style="0" customWidth="1"/>
    <col min="3" max="3" width="6.140625" style="0" customWidth="1"/>
    <col min="4" max="4" width="13.00390625" style="0" customWidth="1"/>
    <col min="5" max="5" width="5.421875" style="0" customWidth="1"/>
    <col min="6" max="6" width="61.00390625" style="0" customWidth="1"/>
    <col min="7" max="7" width="3.421875" style="1" customWidth="1"/>
    <col min="8" max="8" width="11.140625" style="0" customWidth="1"/>
    <col min="9" max="9" width="21.140625" style="0" customWidth="1"/>
    <col min="10" max="10" width="19.57421875" style="0" customWidth="1"/>
    <col min="11" max="14" width="9.8515625" style="0" customWidth="1"/>
    <col min="15" max="15" width="2.140625" style="1" customWidth="1"/>
    <col min="16" max="19" width="10.57421875" style="4" hidden="1" customWidth="1"/>
    <col min="20" max="20" width="10.57421875" style="7" hidden="1" customWidth="1"/>
    <col min="21" max="21" width="1.421875" style="0" customWidth="1"/>
    <col min="22" max="22" width="34.7109375" style="0" customWidth="1"/>
    <col min="23" max="24" width="9.421875" style="0" customWidth="1"/>
    <col min="25" max="25" width="35.421875" style="0" customWidth="1"/>
    <col min="26" max="26" width="2.00390625" style="0" customWidth="1"/>
    <col min="31" max="31" width="10.28125" style="0" customWidth="1"/>
  </cols>
  <sheetData>
    <row r="1" spans="1:27" ht="15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0"/>
      <c r="P1" s="9"/>
      <c r="Q1" s="9"/>
      <c r="R1" s="9"/>
      <c r="S1" s="9"/>
      <c r="T1" s="60"/>
      <c r="U1" s="60"/>
      <c r="V1" s="60"/>
      <c r="W1" s="60"/>
      <c r="X1" s="60"/>
      <c r="Y1" s="10"/>
      <c r="Z1" s="10"/>
      <c r="AA1" s="10"/>
    </row>
    <row r="2" spans="1:27" ht="21.75" customHeight="1" thickBot="1" thickTop="1">
      <c r="A2" s="61"/>
      <c r="B2" s="446" t="s">
        <v>540</v>
      </c>
      <c r="C2" s="446"/>
      <c r="D2" s="446"/>
      <c r="E2" s="446"/>
      <c r="F2" s="446"/>
      <c r="G2" s="97"/>
      <c r="H2" s="446" t="s">
        <v>539</v>
      </c>
      <c r="I2" s="446"/>
      <c r="J2" s="446"/>
      <c r="K2" s="446"/>
      <c r="L2" s="446"/>
      <c r="M2" s="446"/>
      <c r="N2" s="446"/>
      <c r="O2" s="97"/>
      <c r="P2" s="97"/>
      <c r="Q2" s="97"/>
      <c r="R2" s="97"/>
      <c r="S2" s="97"/>
      <c r="T2" s="97"/>
      <c r="U2" s="447" t="s">
        <v>646</v>
      </c>
      <c r="V2" s="448"/>
      <c r="W2" s="448"/>
      <c r="X2" s="448"/>
      <c r="Y2" s="448"/>
      <c r="Z2" s="449"/>
      <c r="AA2" s="10"/>
    </row>
    <row r="3" spans="1:31" ht="16.5" customHeight="1" thickBot="1" thickTop="1">
      <c r="A3" s="61"/>
      <c r="B3" s="434" t="s">
        <v>128</v>
      </c>
      <c r="C3" s="435"/>
      <c r="D3" s="435"/>
      <c r="E3" s="435"/>
      <c r="F3" s="436"/>
      <c r="G3" s="97"/>
      <c r="H3" s="437" t="s">
        <v>33</v>
      </c>
      <c r="I3" s="437"/>
      <c r="J3" s="437"/>
      <c r="K3" s="437"/>
      <c r="L3" s="437"/>
      <c r="M3" s="437"/>
      <c r="N3" s="437"/>
      <c r="O3" s="97"/>
      <c r="P3" s="97"/>
      <c r="Q3" s="97"/>
      <c r="R3" s="97"/>
      <c r="S3" s="97"/>
      <c r="T3" s="97"/>
      <c r="U3" s="438" t="s">
        <v>34</v>
      </c>
      <c r="V3" s="438"/>
      <c r="W3" s="438"/>
      <c r="X3" s="438"/>
      <c r="Y3" s="438"/>
      <c r="Z3" s="438"/>
      <c r="AA3" s="10"/>
      <c r="AB3" s="445"/>
      <c r="AC3" s="445"/>
      <c r="AD3" s="445"/>
      <c r="AE3" s="445"/>
    </row>
    <row r="4" spans="1:31" ht="16.5" customHeight="1" thickTop="1">
      <c r="A4" s="61"/>
      <c r="B4" s="439" t="s">
        <v>35</v>
      </c>
      <c r="C4" s="439"/>
      <c r="D4" s="439"/>
      <c r="E4" s="439"/>
      <c r="F4" s="439"/>
      <c r="G4" s="97"/>
      <c r="H4" s="98" t="s">
        <v>36</v>
      </c>
      <c r="I4" s="440" t="s">
        <v>129</v>
      </c>
      <c r="J4" s="441"/>
      <c r="K4" s="441"/>
      <c r="L4" s="441"/>
      <c r="M4" s="441"/>
      <c r="N4" s="442"/>
      <c r="O4" s="97"/>
      <c r="P4" s="97"/>
      <c r="Q4" s="97"/>
      <c r="R4" s="97"/>
      <c r="S4" s="97"/>
      <c r="T4" s="97"/>
      <c r="U4" s="96"/>
      <c r="V4" s="39" t="s">
        <v>37</v>
      </c>
      <c r="W4" s="443" t="s">
        <v>535</v>
      </c>
      <c r="X4" s="444"/>
      <c r="Y4" s="444"/>
      <c r="Z4" s="15"/>
      <c r="AA4" s="10"/>
      <c r="AB4" s="445"/>
      <c r="AC4" s="445"/>
      <c r="AD4" s="445"/>
      <c r="AE4" s="445"/>
    </row>
    <row r="5" spans="1:31" ht="16.5" customHeight="1">
      <c r="A5" s="61"/>
      <c r="B5" s="116" t="s">
        <v>38</v>
      </c>
      <c r="C5" s="116" t="s">
        <v>39</v>
      </c>
      <c r="D5" s="116" t="s">
        <v>40</v>
      </c>
      <c r="E5" s="116" t="s">
        <v>41</v>
      </c>
      <c r="F5" s="108" t="s">
        <v>42</v>
      </c>
      <c r="G5" s="97"/>
      <c r="H5" s="411" t="s">
        <v>43</v>
      </c>
      <c r="I5" s="426" t="s">
        <v>623</v>
      </c>
      <c r="J5" s="427"/>
      <c r="K5" s="427"/>
      <c r="L5" s="427"/>
      <c r="M5" s="427"/>
      <c r="N5" s="428"/>
      <c r="O5" s="97"/>
      <c r="P5" s="97"/>
      <c r="Q5" s="97"/>
      <c r="R5" s="97"/>
      <c r="S5" s="97"/>
      <c r="T5" s="97"/>
      <c r="U5" s="96"/>
      <c r="V5" s="40" t="s">
        <v>44</v>
      </c>
      <c r="W5" s="429" t="s">
        <v>511</v>
      </c>
      <c r="X5" s="430"/>
      <c r="Y5" s="430"/>
      <c r="Z5" s="15"/>
      <c r="AA5" s="10"/>
      <c r="AB5" s="445"/>
      <c r="AC5" s="445"/>
      <c r="AD5" s="445"/>
      <c r="AE5" s="445"/>
    </row>
    <row r="6" spans="1:31" ht="16.5" customHeight="1">
      <c r="A6" s="61"/>
      <c r="B6" s="32" t="s">
        <v>45</v>
      </c>
      <c r="C6" s="129" t="s">
        <v>130</v>
      </c>
      <c r="D6" s="109" t="s">
        <v>46</v>
      </c>
      <c r="E6" s="16">
        <v>0.3333333333333333</v>
      </c>
      <c r="F6" s="113" t="s">
        <v>139</v>
      </c>
      <c r="G6" s="97"/>
      <c r="H6" s="425"/>
      <c r="I6" s="339" t="s">
        <v>189</v>
      </c>
      <c r="J6" s="340"/>
      <c r="K6" s="340"/>
      <c r="L6" s="340"/>
      <c r="M6" s="340"/>
      <c r="N6" s="341"/>
      <c r="O6" s="97"/>
      <c r="P6" s="97"/>
      <c r="Q6" s="97"/>
      <c r="R6" s="97"/>
      <c r="S6" s="97"/>
      <c r="T6" s="76"/>
      <c r="U6" s="96"/>
      <c r="V6" s="40" t="s">
        <v>47</v>
      </c>
      <c r="W6" s="429" t="s">
        <v>538</v>
      </c>
      <c r="X6" s="430"/>
      <c r="Y6" s="430"/>
      <c r="Z6" s="15"/>
      <c r="AA6" s="10"/>
      <c r="AB6" s="376"/>
      <c r="AC6" s="376"/>
      <c r="AD6" s="376"/>
      <c r="AE6" s="376"/>
    </row>
    <row r="7" spans="1:31" ht="16.5" customHeight="1">
      <c r="A7" s="61"/>
      <c r="B7" s="68"/>
      <c r="C7" s="130" t="s">
        <v>147</v>
      </c>
      <c r="D7" s="232" t="s">
        <v>144</v>
      </c>
      <c r="E7" s="16">
        <v>0.3680555555555556</v>
      </c>
      <c r="F7" s="131" t="s">
        <v>149</v>
      </c>
      <c r="G7" s="97"/>
      <c r="H7" s="99" t="s">
        <v>48</v>
      </c>
      <c r="I7" s="431" t="s">
        <v>190</v>
      </c>
      <c r="J7" s="432"/>
      <c r="K7" s="432"/>
      <c r="L7" s="432"/>
      <c r="M7" s="432"/>
      <c r="N7" s="433"/>
      <c r="O7" s="97"/>
      <c r="P7" s="97"/>
      <c r="Q7" s="97"/>
      <c r="R7" s="97"/>
      <c r="S7" s="97"/>
      <c r="T7" s="76"/>
      <c r="U7" s="96"/>
      <c r="V7" s="40" t="s">
        <v>49</v>
      </c>
      <c r="W7" s="429" t="s">
        <v>632</v>
      </c>
      <c r="X7" s="430"/>
      <c r="Y7" s="430"/>
      <c r="Z7" s="15"/>
      <c r="AA7" s="10"/>
      <c r="AB7" s="376"/>
      <c r="AC7" s="376"/>
      <c r="AD7" s="376"/>
      <c r="AE7" s="376"/>
    </row>
    <row r="8" spans="1:31" ht="16.5" customHeight="1">
      <c r="A8" s="61"/>
      <c r="B8" s="68"/>
      <c r="C8" s="68"/>
      <c r="D8" s="69" t="s">
        <v>50</v>
      </c>
      <c r="E8" s="282">
        <v>0.5104166666666666</v>
      </c>
      <c r="F8" s="106" t="s">
        <v>146</v>
      </c>
      <c r="G8" s="97"/>
      <c r="H8" s="414" t="s">
        <v>610</v>
      </c>
      <c r="I8" s="414"/>
      <c r="J8" s="414"/>
      <c r="K8" s="414"/>
      <c r="L8" s="414"/>
      <c r="M8" s="414"/>
      <c r="N8" s="414"/>
      <c r="O8" s="97"/>
      <c r="P8" s="97"/>
      <c r="Q8" s="97"/>
      <c r="R8" s="97"/>
      <c r="S8" s="97"/>
      <c r="T8" s="76"/>
      <c r="U8" s="96"/>
      <c r="V8" s="40" t="s">
        <v>160</v>
      </c>
      <c r="W8" s="415" t="s">
        <v>512</v>
      </c>
      <c r="X8" s="416"/>
      <c r="Y8" s="416"/>
      <c r="Z8" s="15"/>
      <c r="AA8" s="10"/>
      <c r="AB8" s="376"/>
      <c r="AC8" s="376"/>
      <c r="AD8" s="376"/>
      <c r="AE8" s="376"/>
    </row>
    <row r="9" spans="1:31" ht="16.5" customHeight="1">
      <c r="A9" s="61"/>
      <c r="B9" s="68"/>
      <c r="C9" s="68"/>
      <c r="D9" s="69"/>
      <c r="E9" s="313" t="s">
        <v>559</v>
      </c>
      <c r="F9" s="314" t="s">
        <v>633</v>
      </c>
      <c r="G9" s="97"/>
      <c r="H9" s="417" t="s">
        <v>52</v>
      </c>
      <c r="I9" s="417"/>
      <c r="J9" s="417"/>
      <c r="K9" s="417"/>
      <c r="L9" s="417"/>
      <c r="M9" s="417"/>
      <c r="N9" s="417"/>
      <c r="O9" s="97"/>
      <c r="P9" s="97"/>
      <c r="Q9" s="97"/>
      <c r="R9" s="97"/>
      <c r="S9" s="97"/>
      <c r="T9" s="76"/>
      <c r="U9" s="133"/>
      <c r="V9" s="66" t="s">
        <v>162</v>
      </c>
      <c r="W9" s="423" t="s">
        <v>513</v>
      </c>
      <c r="X9" s="424"/>
      <c r="Y9" s="424"/>
      <c r="Z9" s="15"/>
      <c r="AA9" s="10"/>
      <c r="AB9" s="376"/>
      <c r="AC9" s="376"/>
      <c r="AD9" s="376"/>
      <c r="AE9" s="376"/>
    </row>
    <row r="10" spans="1:31" ht="16.5" customHeight="1">
      <c r="A10" s="61"/>
      <c r="B10" s="68"/>
      <c r="C10" s="130" t="s">
        <v>148</v>
      </c>
      <c r="D10" s="232" t="s">
        <v>543</v>
      </c>
      <c r="E10" s="282">
        <v>0.3819444444444444</v>
      </c>
      <c r="F10" s="131" t="s">
        <v>132</v>
      </c>
      <c r="G10" s="97"/>
      <c r="H10" s="420" t="s">
        <v>54</v>
      </c>
      <c r="I10" s="420"/>
      <c r="J10" s="420"/>
      <c r="K10" s="420"/>
      <c r="L10" s="420"/>
      <c r="M10" s="420"/>
      <c r="N10" s="420"/>
      <c r="O10" s="97"/>
      <c r="P10" s="97"/>
      <c r="Q10" s="97"/>
      <c r="R10" s="97"/>
      <c r="S10" s="97"/>
      <c r="T10" s="76"/>
      <c r="U10" s="96"/>
      <c r="V10" s="40" t="s">
        <v>163</v>
      </c>
      <c r="W10" s="418" t="s">
        <v>536</v>
      </c>
      <c r="X10" s="419"/>
      <c r="Y10" s="419"/>
      <c r="Z10" s="15"/>
      <c r="AA10" s="10"/>
      <c r="AB10" s="445"/>
      <c r="AC10" s="445"/>
      <c r="AD10" s="445"/>
      <c r="AE10" s="445"/>
    </row>
    <row r="11" spans="1:31" ht="16.5" customHeight="1">
      <c r="A11" s="61"/>
      <c r="B11" s="68"/>
      <c r="C11" s="68"/>
      <c r="D11" s="69" t="s">
        <v>545</v>
      </c>
      <c r="E11" s="282">
        <v>0.5243055555555556</v>
      </c>
      <c r="F11" s="106" t="s">
        <v>544</v>
      </c>
      <c r="G11" s="97"/>
      <c r="H11" s="420"/>
      <c r="I11" s="420"/>
      <c r="J11" s="420"/>
      <c r="K11" s="420"/>
      <c r="L11" s="420"/>
      <c r="M11" s="420"/>
      <c r="N11" s="420"/>
      <c r="O11" s="97"/>
      <c r="P11" s="97"/>
      <c r="Q11" s="97"/>
      <c r="R11" s="97"/>
      <c r="S11" s="97"/>
      <c r="T11" s="76"/>
      <c r="U11" s="96"/>
      <c r="V11" s="231" t="s">
        <v>164</v>
      </c>
      <c r="W11" s="421" t="s">
        <v>642</v>
      </c>
      <c r="X11" s="422"/>
      <c r="Y11" s="422"/>
      <c r="Z11" s="15"/>
      <c r="AA11" s="10"/>
      <c r="AB11" s="445"/>
      <c r="AC11" s="445"/>
      <c r="AD11" s="445"/>
      <c r="AE11" s="445"/>
    </row>
    <row r="12" spans="1:31" ht="16.5" customHeight="1" thickBot="1">
      <c r="A12" s="61"/>
      <c r="B12" s="68"/>
      <c r="C12" s="130" t="s">
        <v>542</v>
      </c>
      <c r="D12" s="232" t="s">
        <v>145</v>
      </c>
      <c r="E12" s="282">
        <v>0.40972222222222227</v>
      </c>
      <c r="F12" s="131" t="s">
        <v>132</v>
      </c>
      <c r="G12" s="97"/>
      <c r="H12" s="409" t="s">
        <v>56</v>
      </c>
      <c r="I12" s="409"/>
      <c r="J12" s="409"/>
      <c r="K12" s="409"/>
      <c r="L12" s="409"/>
      <c r="M12" s="409"/>
      <c r="N12" s="409"/>
      <c r="O12" s="97"/>
      <c r="P12" s="97"/>
      <c r="Q12" s="97"/>
      <c r="R12" s="97"/>
      <c r="S12" s="97"/>
      <c r="T12" s="76"/>
      <c r="U12" s="96"/>
      <c r="V12" s="291" t="s">
        <v>593</v>
      </c>
      <c r="W12" s="407" t="s">
        <v>615</v>
      </c>
      <c r="X12" s="408"/>
      <c r="Y12" s="408"/>
      <c r="Z12" s="15"/>
      <c r="AA12" s="10"/>
      <c r="AB12" s="376"/>
      <c r="AC12" s="376"/>
      <c r="AD12" s="376"/>
      <c r="AE12" s="376"/>
    </row>
    <row r="13" spans="1:31" ht="16.5" customHeight="1" thickBot="1" thickTop="1">
      <c r="A13" s="61"/>
      <c r="B13" s="68"/>
      <c r="C13" s="68"/>
      <c r="D13" s="69" t="s">
        <v>50</v>
      </c>
      <c r="E13" s="282">
        <v>0.5520833333333334</v>
      </c>
      <c r="F13" s="106" t="s">
        <v>133</v>
      </c>
      <c r="G13" s="97"/>
      <c r="H13" s="98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O13" s="97"/>
      <c r="P13" s="13" t="s">
        <v>64</v>
      </c>
      <c r="Q13" s="13" t="s">
        <v>64</v>
      </c>
      <c r="R13" s="13" t="s">
        <v>64</v>
      </c>
      <c r="S13" s="13" t="s">
        <v>64</v>
      </c>
      <c r="T13" s="76"/>
      <c r="U13" s="376"/>
      <c r="V13" s="376"/>
      <c r="W13" s="376"/>
      <c r="X13" s="376"/>
      <c r="Y13" s="376"/>
      <c r="Z13" s="376"/>
      <c r="AA13" s="10"/>
      <c r="AB13" s="376"/>
      <c r="AC13" s="376"/>
      <c r="AD13" s="376"/>
      <c r="AE13" s="376"/>
    </row>
    <row r="14" spans="1:31" ht="16.5" customHeight="1" thickBot="1">
      <c r="A14" s="61"/>
      <c r="B14" s="280"/>
      <c r="C14" s="68"/>
      <c r="D14" s="281"/>
      <c r="E14" s="22" t="s">
        <v>0</v>
      </c>
      <c r="F14" s="104" t="s">
        <v>588</v>
      </c>
      <c r="G14" s="97"/>
      <c r="H14" s="33" t="s">
        <v>67</v>
      </c>
      <c r="I14" s="412"/>
      <c r="J14" s="34" t="s">
        <v>463</v>
      </c>
      <c r="K14" s="320">
        <v>420000</v>
      </c>
      <c r="L14" s="320">
        <f aca="true" t="shared" si="0" ref="L14:N15">SUM(K14+Q21)</f>
        <v>415000</v>
      </c>
      <c r="M14" s="320">
        <f t="shared" si="0"/>
        <v>410000</v>
      </c>
      <c r="N14" s="320">
        <f t="shared" si="0"/>
        <v>405000</v>
      </c>
      <c r="O14" s="97"/>
      <c r="P14" s="13"/>
      <c r="Q14" s="13"/>
      <c r="R14" s="13"/>
      <c r="S14" s="76"/>
      <c r="T14" s="76"/>
      <c r="U14" s="96"/>
      <c r="V14" s="42" t="s">
        <v>68</v>
      </c>
      <c r="W14" s="413"/>
      <c r="X14" s="376"/>
      <c r="Y14" s="376"/>
      <c r="Z14" s="376"/>
      <c r="AA14" s="10"/>
      <c r="AB14" s="376"/>
      <c r="AC14" s="376"/>
      <c r="AD14" s="376"/>
      <c r="AE14" s="376"/>
    </row>
    <row r="15" spans="1:31" ht="16.5" customHeight="1" thickBot="1">
      <c r="A15" s="61"/>
      <c r="B15" s="278"/>
      <c r="C15" s="18"/>
      <c r="D15" s="19" t="s">
        <v>331</v>
      </c>
      <c r="E15" s="24">
        <v>0.5833333333333334</v>
      </c>
      <c r="F15" s="17" t="s">
        <v>577</v>
      </c>
      <c r="G15" s="97"/>
      <c r="H15" s="36"/>
      <c r="I15" s="122"/>
      <c r="J15" s="34" t="s">
        <v>157</v>
      </c>
      <c r="K15" s="320">
        <v>500000</v>
      </c>
      <c r="L15" s="320">
        <f t="shared" si="0"/>
        <v>470000</v>
      </c>
      <c r="M15" s="320">
        <f t="shared" si="0"/>
        <v>445000</v>
      </c>
      <c r="N15" s="320">
        <f t="shared" si="0"/>
        <v>430000</v>
      </c>
      <c r="O15" s="76"/>
      <c r="P15" s="13">
        <v>10000</v>
      </c>
      <c r="Q15" s="13">
        <v>5000</v>
      </c>
      <c r="R15" s="13">
        <v>5000</v>
      </c>
      <c r="S15" s="5">
        <v>5000</v>
      </c>
      <c r="T15" s="76"/>
      <c r="U15" s="376"/>
      <c r="V15" s="376"/>
      <c r="W15" s="376"/>
      <c r="X15" s="376"/>
      <c r="Y15" s="376"/>
      <c r="Z15" s="376"/>
      <c r="AA15" s="10"/>
      <c r="AB15" s="445"/>
      <c r="AC15" s="445"/>
      <c r="AD15" s="445"/>
      <c r="AE15" s="445"/>
    </row>
    <row r="16" spans="1:31" ht="16.5" customHeight="1" thickTop="1">
      <c r="A16" s="61"/>
      <c r="B16" s="18"/>
      <c r="C16" s="21"/>
      <c r="D16" s="21"/>
      <c r="E16" s="195">
        <v>0.638888888888889</v>
      </c>
      <c r="F16" s="17" t="s">
        <v>579</v>
      </c>
      <c r="G16" s="97"/>
      <c r="H16" s="386" t="s">
        <v>158</v>
      </c>
      <c r="I16" s="387"/>
      <c r="J16" s="387"/>
      <c r="K16" s="387"/>
      <c r="L16" s="387"/>
      <c r="M16" s="387"/>
      <c r="N16" s="388"/>
      <c r="O16" s="76"/>
      <c r="P16" s="13">
        <v>20000</v>
      </c>
      <c r="Q16" s="13">
        <v>15000</v>
      </c>
      <c r="R16" s="13">
        <v>15000</v>
      </c>
      <c r="S16" s="14">
        <v>15000</v>
      </c>
      <c r="T16" s="13"/>
      <c r="U16" s="96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10"/>
      <c r="AB16" s="445"/>
      <c r="AC16" s="445"/>
      <c r="AD16" s="445"/>
      <c r="AE16" s="445"/>
    </row>
    <row r="17" spans="1:31" ht="16.5" customHeight="1">
      <c r="A17" s="61"/>
      <c r="B17" s="18"/>
      <c r="C17" s="21"/>
      <c r="D17" s="245" t="s">
        <v>580</v>
      </c>
      <c r="E17" s="195">
        <v>0.6458333333333334</v>
      </c>
      <c r="F17" s="196" t="s">
        <v>581</v>
      </c>
      <c r="G17" s="97"/>
      <c r="H17" s="363"/>
      <c r="I17" s="363"/>
      <c r="J17" s="363"/>
      <c r="K17" s="363"/>
      <c r="L17" s="363"/>
      <c r="M17" s="363"/>
      <c r="N17" s="363"/>
      <c r="O17" s="76"/>
      <c r="P17" s="13"/>
      <c r="Q17" s="13"/>
      <c r="R17" s="13"/>
      <c r="S17" s="14"/>
      <c r="T17" s="76"/>
      <c r="U17" s="96"/>
      <c r="V17" s="40" t="s">
        <v>495</v>
      </c>
      <c r="W17" s="48"/>
      <c r="X17" s="49"/>
      <c r="Y17" s="50">
        <f aca="true" t="shared" si="1" ref="Y17:Y22">SUM(W17*X17)</f>
        <v>0</v>
      </c>
      <c r="Z17" s="15"/>
      <c r="AA17" s="10"/>
      <c r="AB17" s="445"/>
      <c r="AC17" s="445"/>
      <c r="AD17" s="445"/>
      <c r="AE17" s="445"/>
    </row>
    <row r="18" spans="1:27" ht="16.5" customHeight="1">
      <c r="A18" s="61"/>
      <c r="B18" s="18"/>
      <c r="C18" s="21"/>
      <c r="D18" s="222"/>
      <c r="E18" s="31" t="s">
        <v>582</v>
      </c>
      <c r="F18" s="196" t="s">
        <v>583</v>
      </c>
      <c r="G18" s="97"/>
      <c r="H18" s="37"/>
      <c r="I18" s="398" t="s">
        <v>80</v>
      </c>
      <c r="J18" s="32" t="s">
        <v>194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76"/>
      <c r="P18" s="13">
        <v>35000</v>
      </c>
      <c r="Q18" s="13">
        <v>30000</v>
      </c>
      <c r="R18" s="13">
        <v>25000</v>
      </c>
      <c r="S18" s="13">
        <v>20000</v>
      </c>
      <c r="T18" s="5"/>
      <c r="U18" s="96"/>
      <c r="V18" s="40" t="s">
        <v>496</v>
      </c>
      <c r="W18" s="48"/>
      <c r="X18" s="49"/>
      <c r="Y18" s="50">
        <f t="shared" si="1"/>
        <v>0</v>
      </c>
      <c r="Z18" s="15"/>
      <c r="AA18" s="10"/>
    </row>
    <row r="19" spans="1:27" ht="16.5" customHeight="1">
      <c r="A19" s="61"/>
      <c r="B19" s="18"/>
      <c r="C19" s="21"/>
      <c r="D19" s="19"/>
      <c r="E19" s="24">
        <v>0.7291666666666666</v>
      </c>
      <c r="F19" s="17" t="s">
        <v>584</v>
      </c>
      <c r="G19" s="97"/>
      <c r="H19" s="33" t="s">
        <v>81</v>
      </c>
      <c r="I19" s="399"/>
      <c r="J19" s="34" t="s">
        <v>464</v>
      </c>
      <c r="K19" s="38">
        <f aca="true" t="shared" si="2" ref="K19:N20">SUM(K14+P15)</f>
        <v>430000</v>
      </c>
      <c r="L19" s="38">
        <f t="shared" si="2"/>
        <v>420000</v>
      </c>
      <c r="M19" s="38">
        <f t="shared" si="2"/>
        <v>415000</v>
      </c>
      <c r="N19" s="38">
        <f t="shared" si="2"/>
        <v>410000</v>
      </c>
      <c r="O19" s="76"/>
      <c r="P19" s="13">
        <v>75000</v>
      </c>
      <c r="Q19" s="13">
        <v>60000</v>
      </c>
      <c r="R19" s="14">
        <v>60000</v>
      </c>
      <c r="S19" s="14">
        <v>60000</v>
      </c>
      <c r="T19" s="14"/>
      <c r="U19" s="96"/>
      <c r="V19" s="40" t="s">
        <v>82</v>
      </c>
      <c r="W19" s="48"/>
      <c r="X19" s="49"/>
      <c r="Y19" s="50">
        <f t="shared" si="1"/>
        <v>0</v>
      </c>
      <c r="Z19" s="15"/>
      <c r="AA19" s="10"/>
    </row>
    <row r="20" spans="1:27" ht="16.5" customHeight="1">
      <c r="A20" s="61"/>
      <c r="B20" s="18"/>
      <c r="C20" s="21"/>
      <c r="D20" s="279" t="s">
        <v>585</v>
      </c>
      <c r="E20" s="31" t="s">
        <v>582</v>
      </c>
      <c r="F20" s="104" t="s">
        <v>586</v>
      </c>
      <c r="G20" s="97"/>
      <c r="H20" s="36"/>
      <c r="I20" s="122"/>
      <c r="J20" s="34" t="s">
        <v>157</v>
      </c>
      <c r="K20" s="38">
        <f t="shared" si="2"/>
        <v>520000</v>
      </c>
      <c r="L20" s="38">
        <f t="shared" si="2"/>
        <v>485000</v>
      </c>
      <c r="M20" s="38">
        <f t="shared" si="2"/>
        <v>460000</v>
      </c>
      <c r="N20" s="38">
        <f t="shared" si="2"/>
        <v>445000</v>
      </c>
      <c r="O20" s="76"/>
      <c r="P20" s="13"/>
      <c r="Q20" s="13"/>
      <c r="R20" s="14"/>
      <c r="S20" s="14"/>
      <c r="T20" s="14"/>
      <c r="U20" s="96"/>
      <c r="V20" s="40" t="s">
        <v>166</v>
      </c>
      <c r="W20" s="48"/>
      <c r="X20" s="49"/>
      <c r="Y20" s="50">
        <f t="shared" si="1"/>
        <v>0</v>
      </c>
      <c r="Z20" s="15"/>
      <c r="AA20" s="10"/>
    </row>
    <row r="21" spans="1:27" ht="16.5" customHeight="1">
      <c r="A21" s="61"/>
      <c r="B21" s="18"/>
      <c r="C21" s="21"/>
      <c r="D21" s="21" t="s">
        <v>587</v>
      </c>
      <c r="E21" s="156" t="s">
        <v>2</v>
      </c>
      <c r="F21" s="299" t="s">
        <v>643</v>
      </c>
      <c r="G21" s="97"/>
      <c r="H21" s="386" t="s">
        <v>158</v>
      </c>
      <c r="I21" s="387"/>
      <c r="J21" s="387"/>
      <c r="K21" s="387"/>
      <c r="L21" s="387"/>
      <c r="M21" s="387"/>
      <c r="N21" s="388"/>
      <c r="O21" s="76"/>
      <c r="P21" s="13">
        <v>1</v>
      </c>
      <c r="Q21" s="13">
        <v>-5000</v>
      </c>
      <c r="R21" s="13">
        <v>-5000</v>
      </c>
      <c r="S21" s="14">
        <v>-5000</v>
      </c>
      <c r="T21" s="13"/>
      <c r="U21" s="96"/>
      <c r="V21" s="40" t="s">
        <v>83</v>
      </c>
      <c r="W21" s="51"/>
      <c r="X21" s="52"/>
      <c r="Y21" s="50">
        <f t="shared" si="1"/>
        <v>0</v>
      </c>
      <c r="Z21" s="15"/>
      <c r="AA21" s="10"/>
    </row>
    <row r="22" spans="1:27" ht="19.5" customHeight="1" thickBot="1">
      <c r="A22" s="61"/>
      <c r="B22" s="347" t="s">
        <v>589</v>
      </c>
      <c r="C22" s="348"/>
      <c r="D22" s="348"/>
      <c r="E22" s="348"/>
      <c r="F22" s="349"/>
      <c r="G22" s="97"/>
      <c r="H22" s="100"/>
      <c r="I22" s="100"/>
      <c r="J22" s="100"/>
      <c r="K22" s="100"/>
      <c r="L22" s="100"/>
      <c r="M22" s="100"/>
      <c r="N22" s="100"/>
      <c r="O22" s="76"/>
      <c r="P22" s="13">
        <v>1</v>
      </c>
      <c r="Q22" s="13">
        <v>-30000</v>
      </c>
      <c r="R22" s="13">
        <v>-25000</v>
      </c>
      <c r="S22" s="14">
        <v>-15000</v>
      </c>
      <c r="T22" s="14"/>
      <c r="U22" s="96"/>
      <c r="V22" s="41" t="s">
        <v>84</v>
      </c>
      <c r="W22" s="51"/>
      <c r="X22" s="52"/>
      <c r="Y22" s="53">
        <f t="shared" si="1"/>
        <v>0</v>
      </c>
      <c r="Z22" s="15"/>
      <c r="AA22" s="10"/>
    </row>
    <row r="23" spans="1:27" ht="19.5" customHeight="1" thickBot="1" thickTop="1">
      <c r="A23" s="61"/>
      <c r="B23" s="270"/>
      <c r="C23" s="270"/>
      <c r="D23" s="270"/>
      <c r="E23" s="270"/>
      <c r="F23" s="254"/>
      <c r="G23" s="97"/>
      <c r="H23" s="306" t="s">
        <v>616</v>
      </c>
      <c r="I23" s="73" t="s">
        <v>617</v>
      </c>
      <c r="J23" s="32" t="s">
        <v>194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76"/>
      <c r="P23" s="13">
        <v>1</v>
      </c>
      <c r="Q23" s="13">
        <v>-10000</v>
      </c>
      <c r="R23" s="13">
        <v>-5000</v>
      </c>
      <c r="S23" s="13">
        <v>-5000</v>
      </c>
      <c r="T23" s="14"/>
      <c r="U23" s="96"/>
      <c r="V23" s="77" t="s">
        <v>85</v>
      </c>
      <c r="W23" s="3"/>
      <c r="X23" s="2"/>
      <c r="Y23" s="8">
        <f>SUM(Y17:Y22)</f>
        <v>0</v>
      </c>
      <c r="Z23" s="15"/>
      <c r="AA23" s="10"/>
    </row>
    <row r="24" spans="1:27" ht="16.5" customHeight="1" thickBot="1" thickTop="1">
      <c r="A24" s="61"/>
      <c r="B24" s="152" t="s">
        <v>262</v>
      </c>
      <c r="C24" s="241" t="s">
        <v>263</v>
      </c>
      <c r="D24" s="242" t="s">
        <v>264</v>
      </c>
      <c r="E24" s="243">
        <v>0.2916666666666667</v>
      </c>
      <c r="F24" s="283" t="s">
        <v>514</v>
      </c>
      <c r="G24" s="97"/>
      <c r="H24" s="93" t="s">
        <v>639</v>
      </c>
      <c r="I24" s="78" t="s">
        <v>640</v>
      </c>
      <c r="J24" s="34" t="s">
        <v>465</v>
      </c>
      <c r="K24" s="38">
        <f aca="true" t="shared" si="3" ref="K24:N25">SUM(K19+P18)</f>
        <v>465000</v>
      </c>
      <c r="L24" s="38">
        <f t="shared" si="3"/>
        <v>450000</v>
      </c>
      <c r="M24" s="38">
        <f t="shared" si="3"/>
        <v>440000</v>
      </c>
      <c r="N24" s="38">
        <f t="shared" si="3"/>
        <v>430000</v>
      </c>
      <c r="O24" s="76"/>
      <c r="P24" s="13">
        <v>1</v>
      </c>
      <c r="Q24" s="13">
        <v>-35000</v>
      </c>
      <c r="R24" s="14">
        <v>-20000</v>
      </c>
      <c r="S24" s="14">
        <v>-15000</v>
      </c>
      <c r="T24" s="14"/>
      <c r="U24" s="96"/>
      <c r="V24" s="44" t="s">
        <v>87</v>
      </c>
      <c r="W24" s="43"/>
      <c r="X24" s="43"/>
      <c r="Y24" s="43"/>
      <c r="Z24" s="15"/>
      <c r="AA24" s="10"/>
    </row>
    <row r="25" spans="1:27" ht="16.5" customHeight="1" thickTop="1">
      <c r="A25" s="61"/>
      <c r="B25" s="244"/>
      <c r="C25" s="170"/>
      <c r="D25" s="248"/>
      <c r="E25" s="249">
        <v>0.3333333333333333</v>
      </c>
      <c r="F25" s="104" t="s">
        <v>516</v>
      </c>
      <c r="G25" s="97"/>
      <c r="H25" s="307" t="s">
        <v>618</v>
      </c>
      <c r="I25" s="79" t="s">
        <v>641</v>
      </c>
      <c r="J25" s="34" t="s">
        <v>157</v>
      </c>
      <c r="K25" s="38">
        <f t="shared" si="3"/>
        <v>595000</v>
      </c>
      <c r="L25" s="38">
        <f t="shared" si="3"/>
        <v>545000</v>
      </c>
      <c r="M25" s="38">
        <f t="shared" si="3"/>
        <v>520000</v>
      </c>
      <c r="N25" s="38">
        <f t="shared" si="3"/>
        <v>505000</v>
      </c>
      <c r="O25" s="76"/>
      <c r="P25" s="13">
        <v>1</v>
      </c>
      <c r="Q25" s="13">
        <v>-15000</v>
      </c>
      <c r="R25" s="13">
        <v>-10000</v>
      </c>
      <c r="S25" s="13">
        <v>-10000</v>
      </c>
      <c r="T25" s="14"/>
      <c r="U25" s="96"/>
      <c r="V25" s="135" t="s">
        <v>165</v>
      </c>
      <c r="W25" s="63"/>
      <c r="X25" s="64">
        <v>-150000</v>
      </c>
      <c r="Y25" s="65">
        <f aca="true" t="shared" si="4" ref="Y25:Y37">SUM(W25*X25)</f>
        <v>0</v>
      </c>
      <c r="Z25" s="15"/>
      <c r="AA25" s="10"/>
    </row>
    <row r="26" spans="1:27" ht="16.5" customHeight="1">
      <c r="A26" s="61"/>
      <c r="B26" s="244"/>
      <c r="C26" s="170"/>
      <c r="D26" s="74" t="s">
        <v>4</v>
      </c>
      <c r="E26" s="75" t="s">
        <v>0</v>
      </c>
      <c r="F26" s="104" t="s">
        <v>5</v>
      </c>
      <c r="G26" s="97"/>
      <c r="H26" s="410" t="s">
        <v>91</v>
      </c>
      <c r="I26" s="410"/>
      <c r="J26" s="410"/>
      <c r="K26" s="410"/>
      <c r="L26" s="410"/>
      <c r="M26" s="410"/>
      <c r="N26" s="410"/>
      <c r="O26" s="76"/>
      <c r="P26" s="13">
        <v>1</v>
      </c>
      <c r="Q26" s="13">
        <v>-55000</v>
      </c>
      <c r="R26" s="13">
        <v>-25000</v>
      </c>
      <c r="S26" s="13">
        <v>-15000</v>
      </c>
      <c r="T26" s="13"/>
      <c r="U26" s="96"/>
      <c r="V26" s="67"/>
      <c r="W26" s="54"/>
      <c r="X26" s="55"/>
      <c r="Y26" s="56">
        <f t="shared" si="4"/>
        <v>0</v>
      </c>
      <c r="Z26" s="15"/>
      <c r="AA26" s="10"/>
    </row>
    <row r="27" spans="1:27" ht="16.5" customHeight="1">
      <c r="A27" s="61"/>
      <c r="B27" s="244"/>
      <c r="C27" s="170"/>
      <c r="D27" s="461" t="s">
        <v>6</v>
      </c>
      <c r="E27" s="462"/>
      <c r="F27" s="547" t="s">
        <v>649</v>
      </c>
      <c r="G27" s="97"/>
      <c r="H27" s="400" t="s">
        <v>191</v>
      </c>
      <c r="I27" s="401"/>
      <c r="J27" s="401"/>
      <c r="K27" s="401"/>
      <c r="L27" s="401"/>
      <c r="M27" s="401"/>
      <c r="N27" s="402"/>
      <c r="O27" s="76"/>
      <c r="P27" s="76"/>
      <c r="Q27" s="76"/>
      <c r="R27" s="76"/>
      <c r="S27" s="76"/>
      <c r="T27" s="14"/>
      <c r="U27" s="96"/>
      <c r="V27" s="263" t="s">
        <v>634</v>
      </c>
      <c r="W27" s="54"/>
      <c r="X27" s="55"/>
      <c r="Y27" s="56">
        <f t="shared" si="4"/>
        <v>0</v>
      </c>
      <c r="Z27" s="15"/>
      <c r="AA27" s="10"/>
    </row>
    <row r="28" spans="1:27" ht="16.5" customHeight="1">
      <c r="A28" s="61"/>
      <c r="B28" s="244"/>
      <c r="C28" s="170"/>
      <c r="D28" s="170" t="s">
        <v>7</v>
      </c>
      <c r="E28" s="75" t="s">
        <v>0</v>
      </c>
      <c r="F28" s="104" t="s">
        <v>8</v>
      </c>
      <c r="G28" s="97"/>
      <c r="H28" s="403" t="s">
        <v>192</v>
      </c>
      <c r="I28" s="404"/>
      <c r="J28" s="404"/>
      <c r="K28" s="404"/>
      <c r="L28" s="404"/>
      <c r="M28" s="404"/>
      <c r="N28" s="405"/>
      <c r="O28" s="12"/>
      <c r="P28" s="76"/>
      <c r="Q28" s="76"/>
      <c r="R28" s="76"/>
      <c r="S28" s="76"/>
      <c r="T28" s="13"/>
      <c r="U28" s="96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10"/>
    </row>
    <row r="29" spans="1:27" ht="16.5" customHeight="1">
      <c r="A29" s="61"/>
      <c r="B29" s="244"/>
      <c r="C29" s="170"/>
      <c r="D29" s="170"/>
      <c r="E29" s="75" t="s">
        <v>0</v>
      </c>
      <c r="F29" s="104" t="s">
        <v>9</v>
      </c>
      <c r="G29" s="97"/>
      <c r="H29" s="406" t="s">
        <v>94</v>
      </c>
      <c r="I29" s="406"/>
      <c r="J29" s="406"/>
      <c r="K29" s="406"/>
      <c r="L29" s="406"/>
      <c r="M29" s="406"/>
      <c r="N29" s="406"/>
      <c r="O29" s="12"/>
      <c r="P29" s="76"/>
      <c r="Q29" s="76"/>
      <c r="R29" s="76"/>
      <c r="S29" s="76"/>
      <c r="T29" s="13"/>
      <c r="U29" s="96"/>
      <c r="V29" s="264" t="s">
        <v>549</v>
      </c>
      <c r="W29" s="54"/>
      <c r="X29" s="55"/>
      <c r="Y29" s="56">
        <f t="shared" si="4"/>
        <v>0</v>
      </c>
      <c r="Z29" s="15"/>
      <c r="AA29" s="10"/>
    </row>
    <row r="30" spans="1:27" ht="16.5" customHeight="1">
      <c r="A30" s="61"/>
      <c r="B30" s="244"/>
      <c r="C30" s="170"/>
      <c r="D30" s="74" t="s">
        <v>10</v>
      </c>
      <c r="E30" s="75" t="s">
        <v>0</v>
      </c>
      <c r="F30" s="104" t="s">
        <v>31</v>
      </c>
      <c r="G30" s="97"/>
      <c r="H30" s="397" t="s">
        <v>95</v>
      </c>
      <c r="I30" s="397"/>
      <c r="J30" s="397"/>
      <c r="K30" s="397"/>
      <c r="L30" s="397"/>
      <c r="M30" s="397"/>
      <c r="N30" s="397"/>
      <c r="O30" s="76"/>
      <c r="P30" s="97"/>
      <c r="Q30" s="97"/>
      <c r="R30" s="97"/>
      <c r="S30" s="97"/>
      <c r="T30" s="76"/>
      <c r="U30" s="96"/>
      <c r="V30" s="66" t="s">
        <v>603</v>
      </c>
      <c r="W30" s="54"/>
      <c r="X30" s="55"/>
      <c r="Y30" s="56">
        <f>SUM(W30*X30)</f>
        <v>0</v>
      </c>
      <c r="Z30" s="15"/>
      <c r="AA30" s="10"/>
    </row>
    <row r="31" spans="1:27" ht="16.5" customHeight="1">
      <c r="A31" s="61"/>
      <c r="B31" s="244"/>
      <c r="C31" s="170"/>
      <c r="D31" s="170"/>
      <c r="E31" s="75" t="s">
        <v>0</v>
      </c>
      <c r="F31" s="104" t="s">
        <v>11</v>
      </c>
      <c r="G31" s="97"/>
      <c r="H31" s="391" t="s">
        <v>96</v>
      </c>
      <c r="I31" s="392"/>
      <c r="J31" s="392"/>
      <c r="K31" s="392"/>
      <c r="L31" s="392"/>
      <c r="M31" s="392"/>
      <c r="N31" s="393"/>
      <c r="O31" s="76"/>
      <c r="P31" s="76"/>
      <c r="Q31" s="76"/>
      <c r="R31" s="76"/>
      <c r="S31" s="76"/>
      <c r="T31" s="76"/>
      <c r="U31" s="96"/>
      <c r="V31" s="139"/>
      <c r="W31" s="54"/>
      <c r="X31" s="55"/>
      <c r="Y31" s="56">
        <f>SUM(W31*X31)</f>
        <v>0</v>
      </c>
      <c r="Z31" s="15"/>
      <c r="AA31" s="10"/>
    </row>
    <row r="32" spans="1:27" ht="16.5" customHeight="1">
      <c r="A32" s="61"/>
      <c r="B32" s="244"/>
      <c r="C32" s="170"/>
      <c r="D32" s="82" t="s">
        <v>517</v>
      </c>
      <c r="E32" s="26" t="s">
        <v>0</v>
      </c>
      <c r="F32" s="17" t="s">
        <v>518</v>
      </c>
      <c r="G32" s="97"/>
      <c r="H32" s="394" t="s">
        <v>97</v>
      </c>
      <c r="I32" s="395"/>
      <c r="J32" s="395"/>
      <c r="K32" s="395"/>
      <c r="L32" s="395"/>
      <c r="M32" s="395"/>
      <c r="N32" s="396"/>
      <c r="O32" s="76"/>
      <c r="P32" s="76"/>
      <c r="Q32" s="76"/>
      <c r="R32" s="76"/>
      <c r="S32" s="76"/>
      <c r="T32" s="76"/>
      <c r="U32" s="310"/>
      <c r="V32" s="139" t="s">
        <v>635</v>
      </c>
      <c r="W32" s="54"/>
      <c r="X32" s="55">
        <v>10000</v>
      </c>
      <c r="Y32" s="56">
        <f>SUM(W32*X32)</f>
        <v>0</v>
      </c>
      <c r="Z32" s="15"/>
      <c r="AA32" s="10"/>
    </row>
    <row r="33" spans="1:27" ht="16.5" customHeight="1" thickBot="1">
      <c r="A33" s="61"/>
      <c r="B33" s="244"/>
      <c r="C33" s="170"/>
      <c r="D33" s="83" t="s">
        <v>519</v>
      </c>
      <c r="E33" s="26" t="s">
        <v>0</v>
      </c>
      <c r="F33" s="20" t="s">
        <v>520</v>
      </c>
      <c r="G33" s="97"/>
      <c r="H33" s="62"/>
      <c r="I33" s="62"/>
      <c r="J33" s="100"/>
      <c r="K33" s="100"/>
      <c r="L33" s="100"/>
      <c r="M33" s="100"/>
      <c r="N33" s="100"/>
      <c r="O33" s="12"/>
      <c r="P33" s="76"/>
      <c r="Q33" s="76"/>
      <c r="R33" s="76"/>
      <c r="S33" s="76"/>
      <c r="T33" s="97"/>
      <c r="U33" s="310"/>
      <c r="V33" s="233" t="s">
        <v>493</v>
      </c>
      <c r="W33" s="54"/>
      <c r="X33" s="55"/>
      <c r="Y33" s="56">
        <f>SUM(W33*X33)</f>
        <v>0</v>
      </c>
      <c r="Z33" s="15"/>
      <c r="AA33" s="10"/>
    </row>
    <row r="34" spans="1:27" ht="16.5" customHeight="1" thickTop="1">
      <c r="A34" s="61"/>
      <c r="B34" s="244"/>
      <c r="C34" s="170"/>
      <c r="D34" s="19" t="s">
        <v>521</v>
      </c>
      <c r="E34" s="26" t="s">
        <v>0</v>
      </c>
      <c r="F34" s="17" t="s">
        <v>522</v>
      </c>
      <c r="G34" s="97"/>
      <c r="H34" s="330" t="s">
        <v>472</v>
      </c>
      <c r="I34" s="331"/>
      <c r="J34" s="332" t="s">
        <v>473</v>
      </c>
      <c r="K34" s="333"/>
      <c r="L34" s="333"/>
      <c r="M34" s="333"/>
      <c r="N34" s="334"/>
      <c r="O34" s="12"/>
      <c r="P34" s="76"/>
      <c r="Q34" s="76"/>
      <c r="R34" s="76"/>
      <c r="S34" s="76"/>
      <c r="T34" s="76"/>
      <c r="U34" s="310"/>
      <c r="V34" s="139"/>
      <c r="W34" s="54"/>
      <c r="X34" s="55"/>
      <c r="Y34" s="56">
        <f>SUM(W34*X34)</f>
        <v>0</v>
      </c>
      <c r="Z34" s="15"/>
      <c r="AA34" s="10"/>
    </row>
    <row r="35" spans="1:27" ht="16.5" customHeight="1">
      <c r="A35" s="61"/>
      <c r="B35" s="244"/>
      <c r="C35" s="170"/>
      <c r="D35" s="19" t="s">
        <v>23</v>
      </c>
      <c r="E35" s="25">
        <v>0.5416666666666666</v>
      </c>
      <c r="F35" s="17" t="s">
        <v>523</v>
      </c>
      <c r="G35" s="97"/>
      <c r="H35" s="352" t="s">
        <v>474</v>
      </c>
      <c r="I35" s="353"/>
      <c r="J35" s="327" t="s">
        <v>475</v>
      </c>
      <c r="K35" s="328"/>
      <c r="L35" s="328"/>
      <c r="M35" s="328"/>
      <c r="N35" s="329"/>
      <c r="O35" s="76"/>
      <c r="P35" s="76"/>
      <c r="Q35" s="76"/>
      <c r="R35" s="76"/>
      <c r="S35" s="76"/>
      <c r="T35" s="76"/>
      <c r="U35" s="96"/>
      <c r="V35" s="311" t="s">
        <v>628</v>
      </c>
      <c r="W35" s="54"/>
      <c r="X35" s="55">
        <v>5000</v>
      </c>
      <c r="Y35" s="56">
        <f t="shared" si="4"/>
        <v>0</v>
      </c>
      <c r="Z35" s="15"/>
      <c r="AA35" s="10"/>
    </row>
    <row r="36" spans="1:27" ht="16.5" customHeight="1">
      <c r="A36" s="61"/>
      <c r="B36" s="244"/>
      <c r="C36" s="170"/>
      <c r="D36" s="170"/>
      <c r="E36" s="251" t="s">
        <v>1</v>
      </c>
      <c r="F36" s="252" t="s">
        <v>524</v>
      </c>
      <c r="G36" s="97"/>
      <c r="H36" s="352" t="s">
        <v>476</v>
      </c>
      <c r="I36" s="353"/>
      <c r="J36" s="379" t="s">
        <v>477</v>
      </c>
      <c r="K36" s="380"/>
      <c r="L36" s="380"/>
      <c r="M36" s="380"/>
      <c r="N36" s="381"/>
      <c r="O36" s="76"/>
      <c r="P36" s="76"/>
      <c r="Q36" s="76"/>
      <c r="R36" s="76"/>
      <c r="S36" s="76"/>
      <c r="T36" s="76"/>
      <c r="U36" s="96"/>
      <c r="V36" s="67"/>
      <c r="W36" s="54"/>
      <c r="X36" s="55"/>
      <c r="Y36" s="56">
        <f t="shared" si="4"/>
        <v>0</v>
      </c>
      <c r="Z36" s="15"/>
      <c r="AA36" s="10"/>
    </row>
    <row r="37" spans="1:27" ht="16.5" customHeight="1" thickBot="1">
      <c r="A37" s="61"/>
      <c r="B37" s="244"/>
      <c r="C37" s="170"/>
      <c r="D37" s="23" t="s">
        <v>24</v>
      </c>
      <c r="E37" s="26" t="s">
        <v>0</v>
      </c>
      <c r="F37" s="17" t="s">
        <v>525</v>
      </c>
      <c r="G37" s="97"/>
      <c r="H37" s="352" t="s">
        <v>478</v>
      </c>
      <c r="I37" s="353"/>
      <c r="J37" s="373" t="s">
        <v>479</v>
      </c>
      <c r="K37" s="374"/>
      <c r="L37" s="374"/>
      <c r="M37" s="374"/>
      <c r="N37" s="375"/>
      <c r="O37" s="76"/>
      <c r="P37" s="76"/>
      <c r="Q37" s="76"/>
      <c r="R37" s="76"/>
      <c r="S37" s="76"/>
      <c r="T37" s="76"/>
      <c r="U37" s="96"/>
      <c r="V37" s="45"/>
      <c r="W37" s="137"/>
      <c r="X37" s="86"/>
      <c r="Y37" s="72">
        <f t="shared" si="4"/>
        <v>0</v>
      </c>
      <c r="Z37" s="15"/>
      <c r="AA37" s="10"/>
    </row>
    <row r="38" spans="1:27" ht="21" customHeight="1" thickBot="1" thickTop="1">
      <c r="A38" s="61"/>
      <c r="B38" s="244"/>
      <c r="C38" s="170"/>
      <c r="D38" s="28" t="s">
        <v>13</v>
      </c>
      <c r="E38" s="29" t="s">
        <v>14</v>
      </c>
      <c r="F38" s="104" t="s">
        <v>526</v>
      </c>
      <c r="G38" s="97"/>
      <c r="H38" s="368" t="s">
        <v>480</v>
      </c>
      <c r="I38" s="369"/>
      <c r="J38" s="327" t="s">
        <v>481</v>
      </c>
      <c r="K38" s="328"/>
      <c r="L38" s="328"/>
      <c r="M38" s="328"/>
      <c r="N38" s="329"/>
      <c r="O38" s="12"/>
      <c r="P38" s="76"/>
      <c r="Q38" s="76"/>
      <c r="R38" s="76"/>
      <c r="S38" s="76"/>
      <c r="T38" s="76"/>
      <c r="U38" s="376"/>
      <c r="V38" s="376"/>
      <c r="W38" s="376"/>
      <c r="X38" s="376"/>
      <c r="Y38" s="376"/>
      <c r="Z38" s="376"/>
      <c r="AA38" s="10"/>
    </row>
    <row r="39" spans="1:31" ht="16.5" customHeight="1" thickBot="1" thickTop="1">
      <c r="A39" s="61"/>
      <c r="B39" s="244"/>
      <c r="C39" s="170"/>
      <c r="D39" s="28" t="s">
        <v>15</v>
      </c>
      <c r="E39" s="80" t="s">
        <v>16</v>
      </c>
      <c r="F39" s="102" t="s">
        <v>527</v>
      </c>
      <c r="G39" s="97"/>
      <c r="H39" s="350"/>
      <c r="I39" s="351"/>
      <c r="J39" s="327" t="s">
        <v>482</v>
      </c>
      <c r="K39" s="328"/>
      <c r="L39" s="328"/>
      <c r="M39" s="328"/>
      <c r="N39" s="329"/>
      <c r="O39" s="76"/>
      <c r="P39" s="76"/>
      <c r="Q39" s="76"/>
      <c r="R39" s="76"/>
      <c r="S39" s="76"/>
      <c r="T39" s="76"/>
      <c r="U39" s="96"/>
      <c r="V39" s="46" t="s">
        <v>102</v>
      </c>
      <c r="W39" s="389" t="s">
        <v>537</v>
      </c>
      <c r="X39" s="390"/>
      <c r="Y39" s="390"/>
      <c r="Z39" s="15"/>
      <c r="AA39" s="10"/>
      <c r="AB39" s="6"/>
      <c r="AC39" s="6"/>
      <c r="AD39" s="6"/>
      <c r="AE39" s="6"/>
    </row>
    <row r="40" spans="1:27" ht="16.5" customHeight="1" thickBot="1" thickTop="1">
      <c r="A40" s="61"/>
      <c r="B40" s="244"/>
      <c r="C40" s="170"/>
      <c r="D40" s="28" t="s">
        <v>17</v>
      </c>
      <c r="E40" s="81" t="s">
        <v>18</v>
      </c>
      <c r="F40" s="92" t="s">
        <v>528</v>
      </c>
      <c r="G40" s="97"/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76"/>
      <c r="P40" s="76"/>
      <c r="Q40" s="76"/>
      <c r="R40" s="76"/>
      <c r="S40" s="76"/>
      <c r="T40" s="76"/>
      <c r="U40" s="376"/>
      <c r="V40" s="376"/>
      <c r="W40" s="376"/>
      <c r="X40" s="376"/>
      <c r="Y40" s="376"/>
      <c r="Z40" s="376"/>
      <c r="AA40" s="10"/>
    </row>
    <row r="41" spans="1:27" ht="19.5" customHeight="1" thickBot="1" thickTop="1">
      <c r="A41" s="61"/>
      <c r="B41" s="244"/>
      <c r="C41" s="170"/>
      <c r="D41" s="28" t="s">
        <v>12</v>
      </c>
      <c r="E41" s="29" t="s">
        <v>19</v>
      </c>
      <c r="F41" s="101" t="s">
        <v>529</v>
      </c>
      <c r="G41" s="97"/>
      <c r="H41" s="352" t="s">
        <v>644</v>
      </c>
      <c r="I41" s="353"/>
      <c r="J41" s="327" t="s">
        <v>485</v>
      </c>
      <c r="K41" s="328"/>
      <c r="L41" s="328"/>
      <c r="M41" s="328"/>
      <c r="N41" s="329"/>
      <c r="O41" s="76"/>
      <c r="P41" s="76"/>
      <c r="Q41" s="76"/>
      <c r="R41" s="76"/>
      <c r="S41" s="76"/>
      <c r="T41" s="76"/>
      <c r="U41" s="96"/>
      <c r="V41" s="47" t="s">
        <v>103</v>
      </c>
      <c r="W41" s="384">
        <f>SUM(Y23+Y25+Y26+Y31+Y35+Y36+Y37+Y27+Y28+Y29+Y30+Y32+Y33+Y34)</f>
        <v>0</v>
      </c>
      <c r="X41" s="385"/>
      <c r="Y41" s="385"/>
      <c r="Z41" s="15"/>
      <c r="AA41" s="10"/>
    </row>
    <row r="42" spans="1:27" ht="16.5" customHeight="1" thickBot="1" thickTop="1">
      <c r="A42" s="61"/>
      <c r="B42" s="244"/>
      <c r="C42" s="170"/>
      <c r="D42" s="74" t="s">
        <v>530</v>
      </c>
      <c r="E42" s="75" t="s">
        <v>0</v>
      </c>
      <c r="F42" s="103" t="s">
        <v>531</v>
      </c>
      <c r="G42" s="97"/>
      <c r="H42" s="337"/>
      <c r="I42" s="338"/>
      <c r="J42" s="339" t="s">
        <v>486</v>
      </c>
      <c r="K42" s="340"/>
      <c r="L42" s="340"/>
      <c r="M42" s="340"/>
      <c r="N42" s="341"/>
      <c r="O42" s="76"/>
      <c r="P42" s="76"/>
      <c r="Q42" s="76"/>
      <c r="R42" s="76"/>
      <c r="S42" s="76"/>
      <c r="T42" s="76"/>
      <c r="U42" s="76"/>
      <c r="V42" s="372" t="s">
        <v>104</v>
      </c>
      <c r="W42" s="372"/>
      <c r="X42" s="372"/>
      <c r="Y42" s="372"/>
      <c r="Z42" s="76"/>
      <c r="AA42" s="10"/>
    </row>
    <row r="43" spans="1:27" ht="17.25" customHeight="1" thickTop="1">
      <c r="A43" s="61"/>
      <c r="B43" s="244"/>
      <c r="C43" s="170"/>
      <c r="D43" s="294" t="s">
        <v>607</v>
      </c>
      <c r="E43" s="75" t="s">
        <v>0</v>
      </c>
      <c r="F43" s="103" t="s">
        <v>608</v>
      </c>
      <c r="G43" s="97"/>
      <c r="H43" s="361" t="s">
        <v>487</v>
      </c>
      <c r="I43" s="362"/>
      <c r="J43" s="362"/>
      <c r="K43" s="362"/>
      <c r="L43" s="362"/>
      <c r="M43" s="362"/>
      <c r="N43" s="362"/>
      <c r="O43" s="76"/>
      <c r="P43" s="76"/>
      <c r="Q43" s="76"/>
      <c r="R43" s="76"/>
      <c r="S43" s="76"/>
      <c r="T43" s="76"/>
      <c r="U43" s="76"/>
      <c r="V43" s="377" t="s">
        <v>105</v>
      </c>
      <c r="W43" s="378"/>
      <c r="X43" s="378"/>
      <c r="Y43" s="378"/>
      <c r="Z43" s="15"/>
      <c r="AA43" s="10"/>
    </row>
    <row r="44" spans="1:27" ht="16.5" customHeight="1" thickBot="1">
      <c r="A44" s="61"/>
      <c r="B44" s="244"/>
      <c r="C44" s="170"/>
      <c r="D44" s="19" t="s">
        <v>25</v>
      </c>
      <c r="E44" s="26" t="s">
        <v>0</v>
      </c>
      <c r="F44" s="104" t="s">
        <v>532</v>
      </c>
      <c r="G44" s="97"/>
      <c r="H44" s="364"/>
      <c r="I44" s="364"/>
      <c r="J44" s="364"/>
      <c r="K44" s="364"/>
      <c r="L44" s="364"/>
      <c r="M44" s="364"/>
      <c r="N44" s="364"/>
      <c r="O44" s="76"/>
      <c r="P44" s="76"/>
      <c r="Q44" s="76"/>
      <c r="R44" s="76"/>
      <c r="S44" s="76"/>
      <c r="T44" s="76"/>
      <c r="U44" s="76"/>
      <c r="V44" s="370" t="s">
        <v>106</v>
      </c>
      <c r="W44" s="371"/>
      <c r="X44" s="371"/>
      <c r="Y44" s="371"/>
      <c r="Z44" s="15"/>
      <c r="AA44" s="10"/>
    </row>
    <row r="45" spans="1:27" ht="16.5" customHeight="1" thickTop="1">
      <c r="A45" s="61"/>
      <c r="B45" s="244"/>
      <c r="C45" s="170"/>
      <c r="D45" s="74" t="s">
        <v>20</v>
      </c>
      <c r="E45" s="243">
        <v>0.7083333333333334</v>
      </c>
      <c r="F45" s="17" t="s">
        <v>533</v>
      </c>
      <c r="G45" s="97"/>
      <c r="H45" s="358" t="s">
        <v>488</v>
      </c>
      <c r="I45" s="359"/>
      <c r="J45" s="359"/>
      <c r="K45" s="359"/>
      <c r="L45" s="359"/>
      <c r="M45" s="359"/>
      <c r="N45" s="360"/>
      <c r="O45" s="76"/>
      <c r="P45" s="76"/>
      <c r="Q45" s="76"/>
      <c r="R45" s="76"/>
      <c r="S45" s="76"/>
      <c r="T45" s="76"/>
      <c r="U45" s="76"/>
      <c r="V45" s="354" t="s">
        <v>107</v>
      </c>
      <c r="W45" s="355"/>
      <c r="X45" s="355"/>
      <c r="Y45" s="355"/>
      <c r="Z45" s="15"/>
      <c r="AA45" s="10"/>
    </row>
    <row r="46" spans="1:27" ht="16.5" customHeight="1">
      <c r="A46" s="61"/>
      <c r="B46" s="244"/>
      <c r="C46" s="170"/>
      <c r="D46" s="74" t="s">
        <v>21</v>
      </c>
      <c r="E46" s="243">
        <v>0.75</v>
      </c>
      <c r="F46" s="104" t="s">
        <v>22</v>
      </c>
      <c r="G46" s="97"/>
      <c r="H46" s="324" t="s">
        <v>489</v>
      </c>
      <c r="I46" s="325"/>
      <c r="J46" s="325"/>
      <c r="K46" s="325"/>
      <c r="L46" s="325"/>
      <c r="M46" s="325"/>
      <c r="N46" s="326"/>
      <c r="O46" s="76"/>
      <c r="P46" s="97"/>
      <c r="Q46" s="97"/>
      <c r="R46" s="97"/>
      <c r="S46" s="97"/>
      <c r="T46" s="76"/>
      <c r="U46" s="76"/>
      <c r="V46" s="382" t="s">
        <v>109</v>
      </c>
      <c r="W46" s="383"/>
      <c r="X46" s="383"/>
      <c r="Y46" s="383"/>
      <c r="Z46" s="15"/>
      <c r="AA46" s="10"/>
    </row>
    <row r="47" spans="1:27" ht="16.5" customHeight="1">
      <c r="A47" s="61"/>
      <c r="B47" s="244"/>
      <c r="C47" s="170"/>
      <c r="D47" s="170"/>
      <c r="E47" s="253" t="s">
        <v>2</v>
      </c>
      <c r="F47" s="299" t="s">
        <v>643</v>
      </c>
      <c r="G47" s="97"/>
      <c r="H47" s="365" t="s">
        <v>647</v>
      </c>
      <c r="I47" s="366"/>
      <c r="J47" s="366"/>
      <c r="K47" s="366"/>
      <c r="L47" s="366"/>
      <c r="M47" s="366"/>
      <c r="N47" s="367"/>
      <c r="O47" s="76"/>
      <c r="T47" s="76"/>
      <c r="U47" s="76"/>
      <c r="V47" s="356" t="s">
        <v>111</v>
      </c>
      <c r="W47" s="357"/>
      <c r="X47" s="357"/>
      <c r="Y47" s="357"/>
      <c r="Z47" s="15"/>
      <c r="AA47" s="10"/>
    </row>
    <row r="48" spans="1:27" ht="16.5" customHeight="1">
      <c r="A48" s="61"/>
      <c r="B48" s="463" t="s">
        <v>534</v>
      </c>
      <c r="C48" s="464"/>
      <c r="D48" s="464"/>
      <c r="E48" s="464"/>
      <c r="F48" s="465"/>
      <c r="G48" s="97"/>
      <c r="H48" s="344" t="s">
        <v>491</v>
      </c>
      <c r="I48" s="345"/>
      <c r="J48" s="345"/>
      <c r="K48" s="345"/>
      <c r="L48" s="345"/>
      <c r="M48" s="345"/>
      <c r="N48" s="346"/>
      <c r="O48" s="76"/>
      <c r="T48" s="76"/>
      <c r="U48" s="76"/>
      <c r="V48" s="356" t="s">
        <v>510</v>
      </c>
      <c r="W48" s="357"/>
      <c r="X48" s="357"/>
      <c r="Y48" s="357"/>
      <c r="Z48" s="15"/>
      <c r="AA48" s="10"/>
    </row>
    <row r="49" spans="1:27" ht="16.5" customHeight="1">
      <c r="A49" s="61"/>
      <c r="B49" s="240"/>
      <c r="C49" s="240"/>
      <c r="D49" s="240"/>
      <c r="E49" s="240"/>
      <c r="F49" s="254"/>
      <c r="G49" s="97"/>
      <c r="H49" s="324" t="s">
        <v>492</v>
      </c>
      <c r="I49" s="325"/>
      <c r="J49" s="325"/>
      <c r="K49" s="325"/>
      <c r="L49" s="325"/>
      <c r="M49" s="325"/>
      <c r="N49" s="326"/>
      <c r="O49" s="76"/>
      <c r="T49" s="76"/>
      <c r="U49" s="76"/>
      <c r="V49" s="356" t="s">
        <v>113</v>
      </c>
      <c r="W49" s="357"/>
      <c r="X49" s="357"/>
      <c r="Y49" s="357"/>
      <c r="Z49" s="15"/>
      <c r="AA49" s="10"/>
    </row>
    <row r="50" spans="1:27" ht="16.5" customHeight="1" thickBot="1">
      <c r="A50" s="61"/>
      <c r="B50" s="70" t="s">
        <v>550</v>
      </c>
      <c r="C50" s="70" t="s">
        <v>551</v>
      </c>
      <c r="D50" s="71" t="s">
        <v>552</v>
      </c>
      <c r="E50" s="24">
        <v>0.2916666666666667</v>
      </c>
      <c r="F50" s="105" t="s">
        <v>553</v>
      </c>
      <c r="G50" s="97"/>
      <c r="H50" s="321" t="s">
        <v>648</v>
      </c>
      <c r="I50" s="322"/>
      <c r="J50" s="322"/>
      <c r="K50" s="322"/>
      <c r="L50" s="322"/>
      <c r="M50" s="322"/>
      <c r="N50" s="323"/>
      <c r="O50" s="76"/>
      <c r="T50" s="76"/>
      <c r="U50" s="76"/>
      <c r="V50" s="356" t="s">
        <v>116</v>
      </c>
      <c r="W50" s="357"/>
      <c r="X50" s="357"/>
      <c r="Y50" s="357"/>
      <c r="Z50" s="15"/>
      <c r="AA50" s="10"/>
    </row>
    <row r="51" spans="1:26" ht="16.5" customHeight="1" thickBot="1" thickTop="1">
      <c r="A51" s="61"/>
      <c r="B51" s="68"/>
      <c r="C51" s="68"/>
      <c r="D51" s="110" t="s">
        <v>554</v>
      </c>
      <c r="E51" s="16">
        <v>0.3541666666666667</v>
      </c>
      <c r="F51" s="106" t="s">
        <v>578</v>
      </c>
      <c r="G51" s="97"/>
      <c r="H51" s="97"/>
      <c r="I51" s="97"/>
      <c r="J51" s="97"/>
      <c r="K51" s="97"/>
      <c r="L51" s="97"/>
      <c r="M51" s="97"/>
      <c r="N51" s="97"/>
      <c r="O51" s="76"/>
      <c r="T51" s="76"/>
      <c r="U51" s="76"/>
      <c r="V51" s="342" t="s">
        <v>117</v>
      </c>
      <c r="W51" s="343"/>
      <c r="X51" s="343"/>
      <c r="Y51" s="343"/>
      <c r="Z51" s="15"/>
    </row>
    <row r="52" spans="1:26" ht="16.5" customHeight="1" thickTop="1">
      <c r="A52" s="61"/>
      <c r="B52" s="68"/>
      <c r="C52" s="68"/>
      <c r="D52" s="132"/>
      <c r="E52" s="16">
        <v>0.5208333333333334</v>
      </c>
      <c r="F52" s="106" t="s">
        <v>555</v>
      </c>
      <c r="G52" s="97"/>
      <c r="H52" s="97"/>
      <c r="I52" s="97"/>
      <c r="J52" s="97"/>
      <c r="K52" s="97"/>
      <c r="L52" s="97"/>
      <c r="M52" s="97"/>
      <c r="N52" s="97"/>
      <c r="O52" s="76"/>
      <c r="T52" s="97"/>
      <c r="U52" s="76"/>
      <c r="V52" s="76"/>
      <c r="W52" s="76"/>
      <c r="X52" s="76"/>
      <c r="Y52" s="76"/>
      <c r="Z52" s="76"/>
    </row>
    <row r="53" spans="1:26" ht="16.5" customHeight="1">
      <c r="A53" s="61"/>
      <c r="B53" s="68"/>
      <c r="C53" s="68"/>
      <c r="D53" s="69"/>
      <c r="E53" s="31" t="s">
        <v>556</v>
      </c>
      <c r="F53" s="107" t="s">
        <v>557</v>
      </c>
      <c r="G53" s="97"/>
      <c r="H53" s="97"/>
      <c r="I53" s="97"/>
      <c r="J53" s="97"/>
      <c r="K53" s="97"/>
      <c r="L53" s="97"/>
      <c r="M53" s="97"/>
      <c r="N53" s="97"/>
      <c r="O53" s="76"/>
      <c r="T53" s="97"/>
      <c r="U53" s="97"/>
      <c r="V53" s="97"/>
      <c r="W53" s="97"/>
      <c r="X53" s="97"/>
      <c r="Y53" s="97"/>
      <c r="Z53" s="97"/>
    </row>
    <row r="54" spans="1:26" ht="16.5" customHeight="1">
      <c r="A54" s="61"/>
      <c r="B54" s="68"/>
      <c r="C54" s="68"/>
      <c r="D54" s="125" t="s">
        <v>356</v>
      </c>
      <c r="E54" s="31" t="s">
        <v>51</v>
      </c>
      <c r="F54" s="106" t="s">
        <v>590</v>
      </c>
      <c r="G54" s="97"/>
      <c r="H54" s="97"/>
      <c r="I54" s="97"/>
      <c r="J54" s="97"/>
      <c r="K54" s="97"/>
      <c r="L54" s="97"/>
      <c r="M54" s="97"/>
      <c r="N54" s="97"/>
      <c r="O54" s="76"/>
      <c r="T54" s="97"/>
      <c r="U54" s="97"/>
      <c r="V54" s="97"/>
      <c r="W54" s="97"/>
      <c r="X54" s="97"/>
      <c r="Y54" s="97"/>
      <c r="Z54" s="97"/>
    </row>
    <row r="55" spans="1:26" ht="16.5" customHeight="1">
      <c r="A55" s="61"/>
      <c r="B55" s="68"/>
      <c r="C55" s="130" t="s">
        <v>562</v>
      </c>
      <c r="D55" s="117" t="s">
        <v>563</v>
      </c>
      <c r="E55" s="24">
        <v>0.5833333333333334</v>
      </c>
      <c r="F55" s="131" t="s">
        <v>564</v>
      </c>
      <c r="G55" s="97"/>
      <c r="H55" s="97"/>
      <c r="I55" s="97"/>
      <c r="J55" s="97"/>
      <c r="K55" s="97"/>
      <c r="L55" s="97"/>
      <c r="M55" s="97"/>
      <c r="N55" s="97"/>
      <c r="O55" s="76"/>
      <c r="T55" s="97"/>
      <c r="U55" s="97"/>
      <c r="V55" s="97"/>
      <c r="W55" s="97"/>
      <c r="X55" s="97"/>
      <c r="Y55" s="97"/>
      <c r="Z55" s="97"/>
    </row>
    <row r="56" spans="1:26" ht="16.5" customHeight="1">
      <c r="A56" s="61"/>
      <c r="B56" s="68"/>
      <c r="C56" s="68"/>
      <c r="D56" s="69" t="s">
        <v>565</v>
      </c>
      <c r="E56" s="24">
        <v>0.7291666666666666</v>
      </c>
      <c r="F56" s="114" t="s">
        <v>566</v>
      </c>
      <c r="G56" s="97"/>
      <c r="H56" s="97"/>
      <c r="I56" s="97"/>
      <c r="J56" s="97"/>
      <c r="K56" s="97"/>
      <c r="L56" s="97"/>
      <c r="M56" s="97"/>
      <c r="N56" s="97"/>
      <c r="O56" s="76"/>
      <c r="T56" s="97"/>
      <c r="U56" s="97"/>
      <c r="V56" s="97"/>
      <c r="W56" s="97"/>
      <c r="X56" s="97"/>
      <c r="Y56" s="97"/>
      <c r="Z56" s="97"/>
    </row>
    <row r="57" spans="1:26" ht="16.5" customHeight="1">
      <c r="A57" s="61"/>
      <c r="B57" s="68"/>
      <c r="C57" s="130" t="s">
        <v>567</v>
      </c>
      <c r="D57" s="232" t="s">
        <v>568</v>
      </c>
      <c r="E57" s="118">
        <v>0.6041666666666666</v>
      </c>
      <c r="F57" s="131" t="s">
        <v>564</v>
      </c>
      <c r="G57" s="97"/>
      <c r="H57" s="97"/>
      <c r="I57" s="97"/>
      <c r="J57" s="97"/>
      <c r="K57" s="97"/>
      <c r="L57" s="97"/>
      <c r="M57" s="97"/>
      <c r="N57" s="97"/>
      <c r="O57" s="76"/>
      <c r="T57" s="97"/>
      <c r="U57" s="97"/>
      <c r="V57" s="97"/>
      <c r="W57" s="97"/>
      <c r="X57" s="97"/>
      <c r="Y57" s="97"/>
      <c r="Z57" s="97"/>
    </row>
    <row r="58" spans="1:26" ht="16.5" customHeight="1">
      <c r="A58" s="61"/>
      <c r="B58" s="68"/>
      <c r="C58" s="68"/>
      <c r="D58" s="69" t="s">
        <v>565</v>
      </c>
      <c r="E58" s="118">
        <v>0.75</v>
      </c>
      <c r="F58" s="106" t="s">
        <v>569</v>
      </c>
      <c r="G58" s="97"/>
      <c r="H58" s="97"/>
      <c r="I58" s="97"/>
      <c r="J58" s="97"/>
      <c r="K58" s="97"/>
      <c r="L58" s="97"/>
      <c r="M58" s="97"/>
      <c r="N58" s="97"/>
      <c r="O58" s="76"/>
      <c r="T58" s="97"/>
      <c r="U58" s="97"/>
      <c r="V58" s="97"/>
      <c r="W58" s="97"/>
      <c r="X58" s="97"/>
      <c r="Y58" s="97"/>
      <c r="Z58" s="97"/>
    </row>
    <row r="59" spans="2:27" ht="16.5" customHeight="1">
      <c r="B59" s="68"/>
      <c r="C59" s="130" t="s">
        <v>570</v>
      </c>
      <c r="D59" s="117" t="s">
        <v>571</v>
      </c>
      <c r="E59" s="24">
        <v>0.6458333333333334</v>
      </c>
      <c r="F59" s="131" t="s">
        <v>564</v>
      </c>
      <c r="G59" s="97"/>
      <c r="H59" s="97"/>
      <c r="I59" s="97"/>
      <c r="J59" s="97"/>
      <c r="K59" s="97"/>
      <c r="L59" s="97"/>
      <c r="M59" s="97"/>
      <c r="N59" s="97"/>
      <c r="O59" s="97"/>
      <c r="T59" s="97"/>
      <c r="U59" s="97"/>
      <c r="V59" s="97"/>
      <c r="W59" s="97"/>
      <c r="X59" s="97"/>
      <c r="Y59" s="97"/>
      <c r="Z59" s="97"/>
      <c r="AA59" s="95"/>
    </row>
    <row r="60" spans="2:27" ht="16.5" customHeight="1" thickBot="1">
      <c r="B60" s="68"/>
      <c r="C60" s="68"/>
      <c r="D60" s="69" t="s">
        <v>565</v>
      </c>
      <c r="E60" s="24">
        <v>0.7847222222222222</v>
      </c>
      <c r="F60" s="114" t="s">
        <v>566</v>
      </c>
      <c r="U60" s="97"/>
      <c r="V60" s="97"/>
      <c r="W60" s="97"/>
      <c r="X60" s="97"/>
      <c r="Y60" s="97"/>
      <c r="Z60" s="97"/>
      <c r="AA60" s="95"/>
    </row>
    <row r="61" spans="2:27" ht="21.75" customHeight="1" thickTop="1">
      <c r="B61" s="467" t="s">
        <v>558</v>
      </c>
      <c r="C61" s="468"/>
      <c r="D61" s="469"/>
      <c r="E61" s="267" t="s">
        <v>559</v>
      </c>
      <c r="F61" s="268" t="s">
        <v>560</v>
      </c>
      <c r="U61" s="97"/>
      <c r="V61" s="97"/>
      <c r="W61" s="97"/>
      <c r="X61" s="97"/>
      <c r="Y61" s="97"/>
      <c r="Z61" s="97"/>
      <c r="AA61" s="95"/>
    </row>
    <row r="62" spans="2:27" ht="16.5" customHeight="1" thickBot="1">
      <c r="B62" s="470"/>
      <c r="C62" s="471"/>
      <c r="D62" s="472"/>
      <c r="E62" s="269" t="s">
        <v>559</v>
      </c>
      <c r="F62" s="268" t="s">
        <v>572</v>
      </c>
      <c r="U62" s="97"/>
      <c r="V62" s="97"/>
      <c r="W62" s="97"/>
      <c r="X62" s="97"/>
      <c r="Y62" s="97"/>
      <c r="Z62" s="97"/>
      <c r="AA62" s="95"/>
    </row>
    <row r="63" spans="2:27" ht="16.5" customHeight="1" thickBot="1" thickTop="1">
      <c r="B63" s="473" t="s">
        <v>561</v>
      </c>
      <c r="C63" s="474"/>
      <c r="D63" s="474"/>
      <c r="E63" s="474"/>
      <c r="F63" s="475"/>
      <c r="U63" s="97"/>
      <c r="V63" s="97"/>
      <c r="W63" s="97"/>
      <c r="X63" s="97"/>
      <c r="Y63" s="97"/>
      <c r="Z63" s="97"/>
      <c r="AA63" s="95"/>
    </row>
    <row r="64" spans="2:27" ht="16.5" customHeight="1" thickTop="1">
      <c r="B64" s="452" t="s">
        <v>573</v>
      </c>
      <c r="C64" s="453"/>
      <c r="D64" s="453"/>
      <c r="E64" s="453"/>
      <c r="F64" s="454"/>
      <c r="AA64" s="95"/>
    </row>
    <row r="65" spans="2:6" ht="16.5" customHeight="1">
      <c r="B65" s="460" t="s">
        <v>574</v>
      </c>
      <c r="C65" s="460"/>
      <c r="D65" s="460"/>
      <c r="E65" s="460"/>
      <c r="F65" s="460"/>
    </row>
    <row r="66" spans="2:6" ht="16.5" customHeight="1">
      <c r="B66" s="420" t="s">
        <v>575</v>
      </c>
      <c r="C66" s="420"/>
      <c r="D66" s="420"/>
      <c r="E66" s="420"/>
      <c r="F66" s="420"/>
    </row>
    <row r="67" spans="2:6" ht="16.5" customHeight="1">
      <c r="B67" s="420" t="s">
        <v>576</v>
      </c>
      <c r="C67" s="420"/>
      <c r="D67" s="420"/>
      <c r="E67" s="420"/>
      <c r="F67" s="420"/>
    </row>
    <row r="68" spans="2:6" ht="16.5">
      <c r="B68" s="265"/>
      <c r="C68" s="265"/>
      <c r="D68" s="265"/>
      <c r="E68" s="265"/>
      <c r="F68" s="265"/>
    </row>
    <row r="69" spans="2:6" ht="16.5">
      <c r="B69" s="265"/>
      <c r="C69" s="265"/>
      <c r="D69" s="265"/>
      <c r="E69" s="265"/>
      <c r="F69" s="265"/>
    </row>
    <row r="70" spans="2:6" ht="16.5">
      <c r="B70" s="265"/>
      <c r="C70" s="265"/>
      <c r="D70" s="265"/>
      <c r="E70" s="265"/>
      <c r="F70" s="265"/>
    </row>
    <row r="72" spans="2:6" ht="20.25">
      <c r="B72" s="450" t="s">
        <v>127</v>
      </c>
      <c r="C72" s="450"/>
      <c r="D72" s="450"/>
      <c r="E72" s="450"/>
      <c r="F72" s="450"/>
    </row>
    <row r="73" spans="2:6" ht="16.5" customHeight="1">
      <c r="B73" s="434" t="s">
        <v>128</v>
      </c>
      <c r="C73" s="435"/>
      <c r="D73" s="435"/>
      <c r="E73" s="435"/>
      <c r="F73" s="436"/>
    </row>
    <row r="74" spans="2:6" ht="17.25" customHeight="1">
      <c r="B74" s="451" t="s">
        <v>35</v>
      </c>
      <c r="C74" s="451"/>
      <c r="D74" s="451"/>
      <c r="E74" s="451"/>
      <c r="F74" s="451"/>
    </row>
    <row r="75" spans="2:6" ht="17.25" customHeight="1">
      <c r="B75" s="116" t="s">
        <v>38</v>
      </c>
      <c r="C75" s="116" t="s">
        <v>39</v>
      </c>
      <c r="D75" s="116" t="s">
        <v>40</v>
      </c>
      <c r="E75" s="116" t="s">
        <v>41</v>
      </c>
      <c r="F75" s="108" t="s">
        <v>42</v>
      </c>
    </row>
    <row r="76" spans="2:6" ht="16.5" customHeight="1">
      <c r="B76" s="32" t="s">
        <v>45</v>
      </c>
      <c r="C76" s="266" t="s">
        <v>130</v>
      </c>
      <c r="D76" s="109" t="s">
        <v>46</v>
      </c>
      <c r="E76" s="16">
        <v>0.3333333333333333</v>
      </c>
      <c r="F76" s="113" t="s">
        <v>139</v>
      </c>
    </row>
    <row r="77" spans="2:6" ht="17.25" customHeight="1">
      <c r="B77" s="68"/>
      <c r="C77" s="130" t="s">
        <v>147</v>
      </c>
      <c r="D77" s="117" t="s">
        <v>144</v>
      </c>
      <c r="E77" s="16">
        <v>0.3680555555555556</v>
      </c>
      <c r="F77" s="131" t="s">
        <v>132</v>
      </c>
    </row>
    <row r="78" spans="2:6" ht="19.5" customHeight="1">
      <c r="B78" s="68"/>
      <c r="C78" s="68"/>
      <c r="D78" s="69" t="s">
        <v>50</v>
      </c>
      <c r="E78" s="118">
        <v>0.5104166666666666</v>
      </c>
      <c r="F78" s="106" t="s">
        <v>146</v>
      </c>
    </row>
    <row r="79" spans="2:6" ht="16.5" customHeight="1">
      <c r="B79" s="68"/>
      <c r="C79" s="130" t="s">
        <v>148</v>
      </c>
      <c r="D79" s="117" t="s">
        <v>145</v>
      </c>
      <c r="E79" s="16">
        <v>0.40972222222222227</v>
      </c>
      <c r="F79" s="106" t="s">
        <v>132</v>
      </c>
    </row>
    <row r="80" spans="2:6" ht="16.5" customHeight="1">
      <c r="B80" s="68"/>
      <c r="C80" s="68"/>
      <c r="D80" s="69" t="s">
        <v>50</v>
      </c>
      <c r="E80" s="118">
        <v>0.5520833333333334</v>
      </c>
      <c r="F80" s="106" t="s">
        <v>133</v>
      </c>
    </row>
    <row r="81" spans="2:6" ht="21.75" customHeight="1">
      <c r="B81" s="68"/>
      <c r="C81" s="68"/>
      <c r="D81" s="69"/>
      <c r="E81" s="119" t="s">
        <v>51</v>
      </c>
      <c r="F81" s="106" t="s">
        <v>140</v>
      </c>
    </row>
    <row r="82" spans="2:6" ht="19.5" customHeight="1">
      <c r="B82" s="68"/>
      <c r="C82" s="68"/>
      <c r="D82" s="69"/>
      <c r="E82" s="120" t="s">
        <v>53</v>
      </c>
      <c r="F82" s="106" t="s">
        <v>141</v>
      </c>
    </row>
    <row r="83" spans="2:6" ht="16.5">
      <c r="B83" s="68"/>
      <c r="C83" s="68"/>
      <c r="D83" s="110" t="s">
        <v>110</v>
      </c>
      <c r="E83" s="121">
        <v>0.6458333333333334</v>
      </c>
      <c r="F83" s="114" t="s">
        <v>151</v>
      </c>
    </row>
    <row r="84" spans="2:6" ht="16.5">
      <c r="B84" s="68"/>
      <c r="C84" s="68"/>
      <c r="D84" s="132" t="s">
        <v>152</v>
      </c>
      <c r="E84" s="119" t="s">
        <v>51</v>
      </c>
      <c r="F84" s="128" t="s">
        <v>181</v>
      </c>
    </row>
    <row r="85" spans="2:6" ht="16.5">
      <c r="B85" s="68"/>
      <c r="C85" s="68"/>
      <c r="D85" s="69"/>
      <c r="E85" s="121">
        <v>0.7222222222222222</v>
      </c>
      <c r="F85" s="114" t="s">
        <v>58</v>
      </c>
    </row>
    <row r="86" spans="2:6" ht="16.5">
      <c r="B86" s="68"/>
      <c r="C86" s="68"/>
      <c r="D86" s="110" t="s">
        <v>114</v>
      </c>
      <c r="E86" s="121">
        <v>0.7291666666666666</v>
      </c>
      <c r="F86" s="106" t="s">
        <v>115</v>
      </c>
    </row>
    <row r="87" spans="2:6" ht="16.5">
      <c r="B87" s="68"/>
      <c r="C87" s="68"/>
      <c r="D87" s="110"/>
      <c r="E87" s="120" t="s">
        <v>53</v>
      </c>
      <c r="F87" s="107" t="s">
        <v>182</v>
      </c>
    </row>
    <row r="88" spans="2:6" ht="16.5">
      <c r="B88" s="68"/>
      <c r="C88" s="68"/>
      <c r="D88" s="69"/>
      <c r="E88" s="121">
        <v>0.7708333333333334</v>
      </c>
      <c r="F88" s="106" t="s">
        <v>58</v>
      </c>
    </row>
    <row r="89" spans="2:6" ht="16.5">
      <c r="B89" s="68"/>
      <c r="C89" s="68"/>
      <c r="D89" s="69" t="s">
        <v>69</v>
      </c>
      <c r="E89" s="123" t="s">
        <v>70</v>
      </c>
      <c r="F89" s="114" t="s">
        <v>122</v>
      </c>
    </row>
    <row r="90" spans="2:6" ht="16.5">
      <c r="B90" s="452" t="s">
        <v>150</v>
      </c>
      <c r="C90" s="453"/>
      <c r="D90" s="453"/>
      <c r="E90" s="453"/>
      <c r="F90" s="454"/>
    </row>
    <row r="91" spans="2:6" ht="16.5">
      <c r="B91" s="455"/>
      <c r="C91" s="456"/>
      <c r="D91" s="456"/>
      <c r="E91" s="456"/>
      <c r="F91" s="457"/>
    </row>
    <row r="92" spans="2:6" ht="16.5">
      <c r="B92" s="70" t="s">
        <v>76</v>
      </c>
      <c r="C92" s="70" t="s">
        <v>77</v>
      </c>
      <c r="D92" s="71" t="s">
        <v>78</v>
      </c>
      <c r="E92" s="24">
        <v>0.2916666666666667</v>
      </c>
      <c r="F92" s="112" t="s">
        <v>79</v>
      </c>
    </row>
    <row r="93" spans="2:6" ht="21" customHeight="1">
      <c r="B93" s="18"/>
      <c r="C93" s="21"/>
      <c r="D93" s="19" t="s">
        <v>4</v>
      </c>
      <c r="E93" s="25">
        <v>0.3333333333333333</v>
      </c>
      <c r="F93" s="17" t="s">
        <v>5</v>
      </c>
    </row>
    <row r="94" spans="2:6" ht="16.5">
      <c r="B94" s="18"/>
      <c r="C94" s="21"/>
      <c r="D94" s="458" t="s">
        <v>6</v>
      </c>
      <c r="E94" s="459"/>
      <c r="F94" s="124" t="s">
        <v>28</v>
      </c>
    </row>
    <row r="95" spans="2:6" ht="18" customHeight="1">
      <c r="B95" s="18"/>
      <c r="C95" s="21"/>
      <c r="D95" s="21" t="s">
        <v>7</v>
      </c>
      <c r="E95" s="26" t="s">
        <v>0</v>
      </c>
      <c r="F95" s="17" t="s">
        <v>8</v>
      </c>
    </row>
    <row r="96" spans="2:6" ht="16.5" customHeight="1">
      <c r="B96" s="18"/>
      <c r="C96" s="21"/>
      <c r="D96" s="21"/>
      <c r="E96" s="26" t="s">
        <v>0</v>
      </c>
      <c r="F96" s="17" t="s">
        <v>9</v>
      </c>
    </row>
    <row r="97" spans="2:6" ht="21" customHeight="1">
      <c r="B97" s="18"/>
      <c r="C97" s="21"/>
      <c r="D97" s="19" t="s">
        <v>10</v>
      </c>
      <c r="E97" s="26" t="s">
        <v>0</v>
      </c>
      <c r="F97" s="17" t="s">
        <v>31</v>
      </c>
    </row>
    <row r="98" spans="2:6" ht="16.5">
      <c r="B98" s="18"/>
      <c r="C98" s="21"/>
      <c r="D98" s="21"/>
      <c r="E98" s="26" t="s">
        <v>0</v>
      </c>
      <c r="F98" s="17" t="s">
        <v>11</v>
      </c>
    </row>
    <row r="99" spans="2:6" ht="16.5">
      <c r="B99" s="18"/>
      <c r="C99" s="21"/>
      <c r="D99" s="82" t="s">
        <v>159</v>
      </c>
      <c r="E99" s="26" t="s">
        <v>0</v>
      </c>
      <c r="F99" s="17" t="s">
        <v>88</v>
      </c>
    </row>
    <row r="100" spans="2:6" ht="16.5">
      <c r="B100" s="18"/>
      <c r="C100" s="21"/>
      <c r="D100" s="83" t="s">
        <v>89</v>
      </c>
      <c r="E100" s="26" t="s">
        <v>0</v>
      </c>
      <c r="F100" s="20" t="s">
        <v>90</v>
      </c>
    </row>
    <row r="101" spans="2:6" ht="16.5" customHeight="1">
      <c r="B101" s="18"/>
      <c r="C101" s="21"/>
      <c r="D101" s="19" t="s">
        <v>92</v>
      </c>
      <c r="E101" s="26" t="s">
        <v>0</v>
      </c>
      <c r="F101" s="17" t="s">
        <v>93</v>
      </c>
    </row>
    <row r="102" spans="2:6" ht="16.5">
      <c r="B102" s="18"/>
      <c r="C102" s="21"/>
      <c r="D102" s="19" t="s">
        <v>23</v>
      </c>
      <c r="E102" s="25">
        <v>0.5416666666666666</v>
      </c>
      <c r="F102" s="17" t="s">
        <v>123</v>
      </c>
    </row>
    <row r="103" spans="2:6" ht="16.5">
      <c r="B103" s="18"/>
      <c r="C103" s="21"/>
      <c r="D103" s="21"/>
      <c r="E103" s="27" t="s">
        <v>1</v>
      </c>
      <c r="F103" s="20" t="s">
        <v>27</v>
      </c>
    </row>
    <row r="104" spans="2:6" ht="16.5">
      <c r="B104" s="18"/>
      <c r="C104" s="21"/>
      <c r="D104" s="23" t="s">
        <v>24</v>
      </c>
      <c r="E104" s="26" t="s">
        <v>0</v>
      </c>
      <c r="F104" s="17" t="s">
        <v>184</v>
      </c>
    </row>
    <row r="105" spans="2:6" ht="16.5">
      <c r="B105" s="18"/>
      <c r="C105" s="21"/>
      <c r="D105" s="28" t="s">
        <v>13</v>
      </c>
      <c r="E105" s="29" t="s">
        <v>14</v>
      </c>
      <c r="F105" s="101" t="s">
        <v>124</v>
      </c>
    </row>
    <row r="106" spans="2:6" ht="24">
      <c r="B106" s="18"/>
      <c r="C106" s="21"/>
      <c r="D106" s="28" t="s">
        <v>15</v>
      </c>
      <c r="E106" s="80" t="s">
        <v>16</v>
      </c>
      <c r="F106" s="102" t="s">
        <v>125</v>
      </c>
    </row>
    <row r="107" spans="2:6" ht="16.5" customHeight="1">
      <c r="B107" s="18"/>
      <c r="C107" s="21"/>
      <c r="D107" s="28" t="s">
        <v>17</v>
      </c>
      <c r="E107" s="81" t="s">
        <v>18</v>
      </c>
      <c r="F107" s="92" t="s">
        <v>98</v>
      </c>
    </row>
    <row r="108" spans="2:6" ht="16.5" customHeight="1">
      <c r="B108" s="18"/>
      <c r="C108" s="21"/>
      <c r="D108" s="28" t="s">
        <v>12</v>
      </c>
      <c r="E108" s="29" t="s">
        <v>19</v>
      </c>
      <c r="F108" s="101" t="s">
        <v>29</v>
      </c>
    </row>
    <row r="109" spans="2:6" ht="16.5" customHeight="1">
      <c r="B109" s="18"/>
      <c r="C109" s="21"/>
      <c r="D109" s="74" t="s">
        <v>99</v>
      </c>
      <c r="E109" s="75" t="s">
        <v>0</v>
      </c>
      <c r="F109" s="103" t="s">
        <v>100</v>
      </c>
    </row>
    <row r="110" spans="2:6" ht="16.5" customHeight="1">
      <c r="B110" s="18"/>
      <c r="C110" s="21"/>
      <c r="D110" s="74" t="s">
        <v>101</v>
      </c>
      <c r="E110" s="75" t="s">
        <v>0</v>
      </c>
      <c r="F110" s="103" t="s">
        <v>156</v>
      </c>
    </row>
    <row r="111" spans="2:6" ht="21.75" customHeight="1">
      <c r="B111" s="18"/>
      <c r="C111" s="21"/>
      <c r="D111" s="19" t="s">
        <v>25</v>
      </c>
      <c r="E111" s="26" t="s">
        <v>0</v>
      </c>
      <c r="F111" s="104" t="s">
        <v>126</v>
      </c>
    </row>
    <row r="112" spans="2:6" ht="16.5">
      <c r="B112" s="18"/>
      <c r="C112" s="21"/>
      <c r="D112" s="19" t="s">
        <v>20</v>
      </c>
      <c r="E112" s="25">
        <v>0.7083333333333334</v>
      </c>
      <c r="F112" s="17" t="s">
        <v>26</v>
      </c>
    </row>
    <row r="113" spans="2:6" ht="16.5">
      <c r="B113" s="18"/>
      <c r="C113" s="21"/>
      <c r="D113" s="19" t="s">
        <v>21</v>
      </c>
      <c r="E113" s="25">
        <v>0.75</v>
      </c>
      <c r="F113" s="17" t="s">
        <v>22</v>
      </c>
    </row>
    <row r="114" spans="2:6" ht="16.5" customHeight="1">
      <c r="B114" s="18"/>
      <c r="C114" s="21"/>
      <c r="D114" s="21"/>
      <c r="E114" s="30" t="s">
        <v>2</v>
      </c>
      <c r="F114" s="59" t="s">
        <v>3</v>
      </c>
    </row>
    <row r="115" spans="2:6" ht="16.5" customHeight="1">
      <c r="B115" s="347" t="s">
        <v>32</v>
      </c>
      <c r="C115" s="348"/>
      <c r="D115" s="348"/>
      <c r="E115" s="348"/>
      <c r="F115" s="349"/>
    </row>
    <row r="116" spans="1:6" ht="16.5">
      <c r="A116" s="85"/>
      <c r="B116" s="466"/>
      <c r="C116" s="466"/>
      <c r="D116" s="466"/>
      <c r="E116" s="466"/>
      <c r="F116" s="466"/>
    </row>
    <row r="117" spans="1:6" ht="16.5" customHeight="1">
      <c r="A117" s="85"/>
      <c r="B117" s="70" t="s">
        <v>108</v>
      </c>
      <c r="C117" s="70" t="s">
        <v>77</v>
      </c>
      <c r="D117" s="71" t="s">
        <v>78</v>
      </c>
      <c r="E117" s="24">
        <v>0.25</v>
      </c>
      <c r="F117" s="105" t="s">
        <v>30</v>
      </c>
    </row>
    <row r="118" spans="1:6" ht="16.5">
      <c r="A118" s="85"/>
      <c r="B118" s="68"/>
      <c r="C118" s="68"/>
      <c r="D118" s="110" t="s">
        <v>55</v>
      </c>
      <c r="E118" s="16">
        <v>0.2916666666666667</v>
      </c>
      <c r="F118" s="106" t="s">
        <v>142</v>
      </c>
    </row>
    <row r="119" spans="1:6" ht="21.75" customHeight="1">
      <c r="A119" s="85"/>
      <c r="B119" s="68"/>
      <c r="C119" s="68"/>
      <c r="D119" s="132" t="s">
        <v>153</v>
      </c>
      <c r="E119" s="16">
        <v>0.4791666666666667</v>
      </c>
      <c r="F119" s="106" t="s">
        <v>58</v>
      </c>
    </row>
    <row r="120" spans="1:6" ht="16.5" customHeight="1">
      <c r="A120" s="85"/>
      <c r="B120" s="68"/>
      <c r="C120" s="68"/>
      <c r="D120" s="69"/>
      <c r="E120" s="31" t="s">
        <v>51</v>
      </c>
      <c r="F120" s="107" t="s">
        <v>183</v>
      </c>
    </row>
    <row r="121" spans="1:6" ht="16.5" customHeight="1">
      <c r="A121" s="85"/>
      <c r="B121" s="68"/>
      <c r="C121" s="68"/>
      <c r="D121" s="110" t="s">
        <v>65</v>
      </c>
      <c r="E121" s="22" t="s">
        <v>51</v>
      </c>
      <c r="F121" s="106" t="s">
        <v>66</v>
      </c>
    </row>
    <row r="122" spans="1:6" ht="17.25" customHeight="1">
      <c r="A122" s="85"/>
      <c r="B122" s="68"/>
      <c r="C122" s="68"/>
      <c r="D122" s="125" t="s">
        <v>134</v>
      </c>
      <c r="E122" s="24">
        <v>0.5416666666666666</v>
      </c>
      <c r="F122" s="106" t="s">
        <v>135</v>
      </c>
    </row>
    <row r="123" spans="1:6" ht="17.25" customHeight="1">
      <c r="A123" s="85"/>
      <c r="B123" s="68"/>
      <c r="C123" s="68"/>
      <c r="D123" s="69"/>
      <c r="E123" s="22" t="s">
        <v>51</v>
      </c>
      <c r="F123" s="114" t="s">
        <v>136</v>
      </c>
    </row>
    <row r="124" spans="2:6" ht="16.5" customHeight="1">
      <c r="B124" s="68"/>
      <c r="C124" s="130" t="s">
        <v>147</v>
      </c>
      <c r="D124" s="117" t="s">
        <v>144</v>
      </c>
      <c r="E124" s="24">
        <v>0.5833333333333334</v>
      </c>
      <c r="F124" s="114" t="s">
        <v>154</v>
      </c>
    </row>
    <row r="125" spans="2:6" ht="16.5" customHeight="1">
      <c r="B125" s="68"/>
      <c r="C125" s="68"/>
      <c r="D125" s="69" t="s">
        <v>50</v>
      </c>
      <c r="E125" s="24">
        <v>0.7222222222222222</v>
      </c>
      <c r="F125" s="114" t="s">
        <v>138</v>
      </c>
    </row>
    <row r="126" spans="2:6" ht="16.5" customHeight="1">
      <c r="B126" s="68"/>
      <c r="C126" s="130" t="s">
        <v>148</v>
      </c>
      <c r="D126" s="117" t="s">
        <v>145</v>
      </c>
      <c r="E126" s="24">
        <v>0.6458333333333334</v>
      </c>
      <c r="F126" s="114" t="s">
        <v>155</v>
      </c>
    </row>
    <row r="127" spans="2:6" ht="16.5" customHeight="1">
      <c r="B127" s="68"/>
      <c r="C127" s="68"/>
      <c r="D127" s="69" t="s">
        <v>137</v>
      </c>
      <c r="E127" s="24">
        <v>0.7847222222222222</v>
      </c>
      <c r="F127" s="114" t="s">
        <v>138</v>
      </c>
    </row>
    <row r="128" spans="2:6" ht="16.5" customHeight="1">
      <c r="B128" s="126"/>
      <c r="C128" s="126"/>
      <c r="D128" s="127"/>
      <c r="E128" s="31" t="s">
        <v>51</v>
      </c>
      <c r="F128" s="115" t="s">
        <v>118</v>
      </c>
    </row>
    <row r="129" spans="2:6" ht="16.5" customHeight="1">
      <c r="B129" s="452" t="s">
        <v>143</v>
      </c>
      <c r="C129" s="453"/>
      <c r="D129" s="453"/>
      <c r="E129" s="453"/>
      <c r="F129" s="454"/>
    </row>
    <row r="130" spans="2:6" ht="16.5">
      <c r="B130" s="460" t="s">
        <v>119</v>
      </c>
      <c r="C130" s="460"/>
      <c r="D130" s="460"/>
      <c r="E130" s="460"/>
      <c r="F130" s="460"/>
    </row>
    <row r="131" spans="2:6" ht="16.5" customHeight="1">
      <c r="B131" s="420" t="s">
        <v>120</v>
      </c>
      <c r="C131" s="420"/>
      <c r="D131" s="420"/>
      <c r="E131" s="420"/>
      <c r="F131" s="420"/>
    </row>
    <row r="132" spans="2:6" ht="16.5">
      <c r="B132" s="420" t="s">
        <v>121</v>
      </c>
      <c r="C132" s="420"/>
      <c r="D132" s="420"/>
      <c r="E132" s="420"/>
      <c r="F132" s="420"/>
    </row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8" ht="16.5">
      <c r="A238" s="84"/>
    </row>
    <row r="239" ht="21.75" customHeight="1">
      <c r="A239" s="84"/>
    </row>
    <row r="240" ht="24" customHeight="1">
      <c r="A240" s="84"/>
    </row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8" spans="2:32" s="87" customFormat="1" ht="16.5">
      <c r="B298"/>
      <c r="C298"/>
      <c r="D298"/>
      <c r="E298"/>
      <c r="F298"/>
      <c r="G298" s="1"/>
      <c r="H298"/>
      <c r="I298"/>
      <c r="J298"/>
      <c r="K298"/>
      <c r="L298"/>
      <c r="M298"/>
      <c r="N298"/>
      <c r="O298" s="1"/>
      <c r="P298" s="4"/>
      <c r="Q298" s="4"/>
      <c r="R298" s="4"/>
      <c r="S298" s="4"/>
      <c r="T298" s="7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2:32" s="87" customFormat="1" ht="21.75" customHeight="1">
      <c r="B299"/>
      <c r="C299"/>
      <c r="D299"/>
      <c r="E299"/>
      <c r="F299"/>
      <c r="G299" s="1"/>
      <c r="H299"/>
      <c r="I299"/>
      <c r="J299"/>
      <c r="K299"/>
      <c r="L299"/>
      <c r="M299"/>
      <c r="N299"/>
      <c r="O299" s="1"/>
      <c r="P299" s="4"/>
      <c r="Q299" s="4"/>
      <c r="R299" s="4"/>
      <c r="S299" s="4"/>
      <c r="T299" s="7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2:32" s="87" customFormat="1" ht="16.5">
      <c r="B300"/>
      <c r="C300"/>
      <c r="D300"/>
      <c r="E300"/>
      <c r="F300"/>
      <c r="G300" s="1"/>
      <c r="H300"/>
      <c r="I300"/>
      <c r="J300"/>
      <c r="K300"/>
      <c r="L300"/>
      <c r="M300"/>
      <c r="N300"/>
      <c r="O300" s="1"/>
      <c r="P300" s="4"/>
      <c r="Q300" s="4"/>
      <c r="R300" s="4"/>
      <c r="S300" s="4"/>
      <c r="T300" s="7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2:32" s="87" customFormat="1" ht="24.75" customHeight="1">
      <c r="B301"/>
      <c r="C301"/>
      <c r="D301"/>
      <c r="E301"/>
      <c r="F301"/>
      <c r="G301" s="1"/>
      <c r="H301"/>
      <c r="I301"/>
      <c r="J301"/>
      <c r="K301"/>
      <c r="L301"/>
      <c r="M301"/>
      <c r="N301"/>
      <c r="O301" s="1"/>
      <c r="P301" s="4"/>
      <c r="Q301" s="4"/>
      <c r="R301" s="4"/>
      <c r="S301" s="4"/>
      <c r="T301" s="7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2:32" s="87" customFormat="1" ht="16.5">
      <c r="B302"/>
      <c r="C302"/>
      <c r="D302"/>
      <c r="E302"/>
      <c r="F302"/>
      <c r="G302" s="1"/>
      <c r="H302"/>
      <c r="I302"/>
      <c r="J302"/>
      <c r="K302"/>
      <c r="L302"/>
      <c r="M302"/>
      <c r="N302"/>
      <c r="O302" s="1"/>
      <c r="P302" s="4"/>
      <c r="Q302" s="4"/>
      <c r="R302" s="4"/>
      <c r="S302" s="4"/>
      <c r="T302" s="7"/>
      <c r="U302"/>
      <c r="V302"/>
      <c r="W302"/>
      <c r="X302"/>
      <c r="Y302"/>
      <c r="Z302"/>
      <c r="AA302"/>
      <c r="AB302"/>
      <c r="AC302"/>
      <c r="AD302"/>
      <c r="AE302"/>
      <c r="AF302"/>
    </row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5" ht="16.5">
      <c r="A355" s="87"/>
    </row>
    <row r="356" ht="16.5">
      <c r="A356" s="87"/>
    </row>
    <row r="357" ht="16.5">
      <c r="A357" s="87"/>
    </row>
    <row r="358" ht="25.5" customHeight="1">
      <c r="A358" s="87"/>
    </row>
    <row r="359" ht="22.5" customHeight="1">
      <c r="A359" s="87"/>
    </row>
    <row r="360" ht="25.5" customHeight="1"/>
    <row r="361" ht="16.5" customHeight="1"/>
    <row r="362" spans="2:32" s="87" customFormat="1" ht="24.75" customHeight="1">
      <c r="B362"/>
      <c r="C362"/>
      <c r="D362"/>
      <c r="E362"/>
      <c r="F362"/>
      <c r="G362" s="1"/>
      <c r="H362"/>
      <c r="I362"/>
      <c r="J362"/>
      <c r="K362"/>
      <c r="L362"/>
      <c r="M362"/>
      <c r="N362"/>
      <c r="O362" s="1"/>
      <c r="P362" s="4"/>
      <c r="Q362" s="4"/>
      <c r="R362" s="4"/>
      <c r="S362" s="4"/>
      <c r="T362" s="7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2:32" s="87" customFormat="1" ht="16.5" customHeight="1">
      <c r="B363"/>
      <c r="C363"/>
      <c r="D363"/>
      <c r="E363"/>
      <c r="F363"/>
      <c r="G363" s="1"/>
      <c r="H363"/>
      <c r="I363"/>
      <c r="J363"/>
      <c r="K363"/>
      <c r="L363"/>
      <c r="M363"/>
      <c r="N363"/>
      <c r="O363" s="1"/>
      <c r="P363" s="4"/>
      <c r="Q363" s="4"/>
      <c r="R363" s="4"/>
      <c r="S363" s="4"/>
      <c r="T363" s="7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2:32" s="87" customFormat="1" ht="16.5" customHeight="1">
      <c r="B364"/>
      <c r="C364"/>
      <c r="D364"/>
      <c r="E364"/>
      <c r="F364"/>
      <c r="G364" s="1"/>
      <c r="H364"/>
      <c r="I364"/>
      <c r="J364"/>
      <c r="K364"/>
      <c r="L364"/>
      <c r="M364"/>
      <c r="N364"/>
      <c r="O364" s="1"/>
      <c r="P364" s="4"/>
      <c r="Q364" s="4"/>
      <c r="R364" s="4"/>
      <c r="S364" s="4"/>
      <c r="T364" s="7"/>
      <c r="U364"/>
      <c r="V364"/>
      <c r="W364"/>
      <c r="X364"/>
      <c r="Y364"/>
      <c r="Z364"/>
      <c r="AA364"/>
      <c r="AB364"/>
      <c r="AC364"/>
      <c r="AD364"/>
      <c r="AE364"/>
      <c r="AF364"/>
    </row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spans="2:32" s="89" customFormat="1" ht="16.5" customHeight="1">
      <c r="B377"/>
      <c r="C377"/>
      <c r="D377"/>
      <c r="E377"/>
      <c r="F377"/>
      <c r="G377" s="1"/>
      <c r="H377"/>
      <c r="I377"/>
      <c r="J377"/>
      <c r="K377"/>
      <c r="L377"/>
      <c r="M377"/>
      <c r="N377"/>
      <c r="O377" s="1"/>
      <c r="P377" s="4"/>
      <c r="Q377" s="4"/>
      <c r="R377" s="4"/>
      <c r="S377" s="4"/>
      <c r="T377" s="7"/>
      <c r="U377"/>
      <c r="V377"/>
      <c r="W377"/>
      <c r="X377"/>
      <c r="Y377"/>
      <c r="Z377"/>
      <c r="AA377"/>
      <c r="AB377"/>
      <c r="AC377"/>
      <c r="AD377"/>
      <c r="AE377"/>
      <c r="AF377"/>
    </row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4" ht="16.5">
      <c r="A464" s="88"/>
    </row>
    <row r="465" ht="21.75" customHeight="1">
      <c r="A465" s="88"/>
    </row>
    <row r="466" ht="16.5" customHeight="1">
      <c r="A466" s="88"/>
    </row>
    <row r="467" ht="16.5">
      <c r="A467" s="88"/>
    </row>
    <row r="468" ht="16.5">
      <c r="A468" s="88"/>
    </row>
    <row r="469" ht="16.5">
      <c r="A469" s="88"/>
    </row>
    <row r="470" ht="16.5">
      <c r="A470" s="88"/>
    </row>
    <row r="471" ht="16.5">
      <c r="A471" s="88"/>
    </row>
    <row r="472" ht="16.5">
      <c r="A472" s="88"/>
    </row>
    <row r="473" ht="16.5">
      <c r="A473" s="88"/>
    </row>
    <row r="474" ht="30" customHeight="1">
      <c r="A474" s="88"/>
    </row>
    <row r="475" ht="24" customHeight="1">
      <c r="A475" s="88"/>
    </row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02" ht="16.5">
      <c r="A1302" s="90"/>
    </row>
    <row r="1303" ht="16.5">
      <c r="A1303" s="90"/>
    </row>
    <row r="1304" ht="16.5">
      <c r="A1304" s="90"/>
    </row>
    <row r="1305" ht="16.5">
      <c r="A1305" s="90"/>
    </row>
    <row r="1306" ht="16.5">
      <c r="A1306" s="90"/>
    </row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51" ht="16.5">
      <c r="A1351" s="91"/>
    </row>
    <row r="1352" ht="16.5">
      <c r="A1352" s="91"/>
    </row>
    <row r="1353" ht="16.5">
      <c r="A1353" s="91"/>
    </row>
    <row r="1354" ht="16.5">
      <c r="A1354" s="91"/>
    </row>
    <row r="1355" ht="16.5">
      <c r="A1355" s="91"/>
    </row>
    <row r="1356" ht="16.5">
      <c r="A1356" s="91"/>
    </row>
    <row r="1357" ht="16.5">
      <c r="A1357" s="91"/>
    </row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3" ht="16.5">
      <c r="A1593" s="94"/>
    </row>
    <row r="1594" ht="16.5">
      <c r="A1594" s="94"/>
    </row>
    <row r="1595" ht="16.5">
      <c r="A1595" s="94"/>
    </row>
    <row r="1596" ht="16.5" customHeight="1">
      <c r="A1596" s="94"/>
    </row>
    <row r="1597" ht="16.5">
      <c r="A1597" s="94"/>
    </row>
    <row r="1598" ht="16.5">
      <c r="A1598" s="94"/>
    </row>
    <row r="1599" ht="16.5">
      <c r="A1599" s="94"/>
    </row>
    <row r="1600" ht="16.5">
      <c r="A1600" s="94"/>
    </row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17">
    <mergeCell ref="D27:E27"/>
    <mergeCell ref="B48:F48"/>
    <mergeCell ref="B115:F115"/>
    <mergeCell ref="B116:F116"/>
    <mergeCell ref="B61:D62"/>
    <mergeCell ref="B66:F66"/>
    <mergeCell ref="B67:F67"/>
    <mergeCell ref="B63:F63"/>
    <mergeCell ref="B64:F64"/>
    <mergeCell ref="B65:F65"/>
    <mergeCell ref="B131:F131"/>
    <mergeCell ref="B132:F132"/>
    <mergeCell ref="B72:F72"/>
    <mergeCell ref="B73:F73"/>
    <mergeCell ref="B74:F74"/>
    <mergeCell ref="B90:F90"/>
    <mergeCell ref="B91:F91"/>
    <mergeCell ref="D94:E94"/>
    <mergeCell ref="B129:F129"/>
    <mergeCell ref="B130:F130"/>
    <mergeCell ref="AB13:AE13"/>
    <mergeCell ref="AB14:AE14"/>
    <mergeCell ref="AB3:AE3"/>
    <mergeCell ref="AB4:AE4"/>
    <mergeCell ref="AB5:AE5"/>
    <mergeCell ref="AB6:AE6"/>
    <mergeCell ref="AB7:AE7"/>
    <mergeCell ref="AB8:AE8"/>
    <mergeCell ref="AB15:AE15"/>
    <mergeCell ref="AB16:AE16"/>
    <mergeCell ref="AB17:AE17"/>
    <mergeCell ref="B2:F2"/>
    <mergeCell ref="H2:N2"/>
    <mergeCell ref="U2:Z2"/>
    <mergeCell ref="AB9:AE9"/>
    <mergeCell ref="AB10:AE10"/>
    <mergeCell ref="AB11:AE11"/>
    <mergeCell ref="AB12:AE12"/>
    <mergeCell ref="B3:F3"/>
    <mergeCell ref="H3:N3"/>
    <mergeCell ref="U3:Z3"/>
    <mergeCell ref="B4:F4"/>
    <mergeCell ref="I4:N4"/>
    <mergeCell ref="W4:Y4"/>
    <mergeCell ref="H5:H6"/>
    <mergeCell ref="I5:N5"/>
    <mergeCell ref="W5:Y5"/>
    <mergeCell ref="I6:N6"/>
    <mergeCell ref="W6:Y6"/>
    <mergeCell ref="I7:N7"/>
    <mergeCell ref="W7:Y7"/>
    <mergeCell ref="W14:Z14"/>
    <mergeCell ref="U15:Z15"/>
    <mergeCell ref="H8:N8"/>
    <mergeCell ref="W8:Y8"/>
    <mergeCell ref="H9:N9"/>
    <mergeCell ref="W10:Y10"/>
    <mergeCell ref="H10:N10"/>
    <mergeCell ref="W11:Y11"/>
    <mergeCell ref="W9:Y9"/>
    <mergeCell ref="H11:N11"/>
    <mergeCell ref="H28:N28"/>
    <mergeCell ref="H29:N29"/>
    <mergeCell ref="W12:Y12"/>
    <mergeCell ref="H12:N12"/>
    <mergeCell ref="H35:I35"/>
    <mergeCell ref="J35:N35"/>
    <mergeCell ref="H26:N26"/>
    <mergeCell ref="H21:N21"/>
    <mergeCell ref="U13:Z13"/>
    <mergeCell ref="I13:I14"/>
    <mergeCell ref="V46:Y46"/>
    <mergeCell ref="W41:Y41"/>
    <mergeCell ref="H16:N16"/>
    <mergeCell ref="W39:Y39"/>
    <mergeCell ref="H31:N31"/>
    <mergeCell ref="H32:N32"/>
    <mergeCell ref="H30:N30"/>
    <mergeCell ref="U38:Z38"/>
    <mergeCell ref="I18:I19"/>
    <mergeCell ref="H27:N27"/>
    <mergeCell ref="J37:N37"/>
    <mergeCell ref="U40:Z40"/>
    <mergeCell ref="V43:Y43"/>
    <mergeCell ref="H36:I36"/>
    <mergeCell ref="J36:N36"/>
    <mergeCell ref="J40:N40"/>
    <mergeCell ref="H17:N17"/>
    <mergeCell ref="V49:Y49"/>
    <mergeCell ref="H44:N44"/>
    <mergeCell ref="V48:Y48"/>
    <mergeCell ref="H47:N47"/>
    <mergeCell ref="H37:I37"/>
    <mergeCell ref="H38:I38"/>
    <mergeCell ref="V44:Y44"/>
    <mergeCell ref="J41:N41"/>
    <mergeCell ref="V42:Y42"/>
    <mergeCell ref="V51:Y51"/>
    <mergeCell ref="H48:N48"/>
    <mergeCell ref="B22:F22"/>
    <mergeCell ref="H39:I39"/>
    <mergeCell ref="H41:I41"/>
    <mergeCell ref="V45:Y45"/>
    <mergeCell ref="V47:Y47"/>
    <mergeCell ref="V50:Y50"/>
    <mergeCell ref="H45:N45"/>
    <mergeCell ref="H43:N43"/>
    <mergeCell ref="H50:N50"/>
    <mergeCell ref="H49:N49"/>
    <mergeCell ref="J39:N39"/>
    <mergeCell ref="H34:I34"/>
    <mergeCell ref="J34:N34"/>
    <mergeCell ref="H40:I40"/>
    <mergeCell ref="H42:I42"/>
    <mergeCell ref="J42:N42"/>
    <mergeCell ref="J38:N38"/>
    <mergeCell ref="H46:N46"/>
  </mergeCells>
  <hyperlinks>
    <hyperlink ref="F27" r:id="rId1" display="http://cafe.naver.com/onnuritour"/>
  </hyperlinks>
  <printOptions/>
  <pageMargins left="0.5511811023622047" right="0.2362204724409449" top="0.07874015748031496" bottom="0" header="0.31496062992125984" footer="0.31496062992125984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G1">
      <selection activeCell="H50" sqref="H50:N50"/>
    </sheetView>
  </sheetViews>
  <sheetFormatPr defaultColWidth="9.140625" defaultRowHeight="15"/>
  <cols>
    <col min="1" max="1" width="2.7109375" style="257" customWidth="1"/>
    <col min="2" max="2" width="5.8515625" style="257" customWidth="1"/>
    <col min="3" max="3" width="6.140625" style="257" customWidth="1"/>
    <col min="4" max="4" width="13.00390625" style="257" customWidth="1"/>
    <col min="5" max="5" width="5.421875" style="257" customWidth="1"/>
    <col min="6" max="6" width="60.57421875" style="257" customWidth="1"/>
    <col min="7" max="7" width="3.421875" style="257" customWidth="1"/>
    <col min="8" max="8" width="11.140625" style="257" customWidth="1"/>
    <col min="9" max="9" width="21.140625" style="257" customWidth="1"/>
    <col min="10" max="10" width="19.57421875" style="257" customWidth="1"/>
    <col min="11" max="14" width="9.8515625" style="257" customWidth="1"/>
    <col min="15" max="15" width="1.57421875" style="257" customWidth="1"/>
    <col min="16" max="20" width="10.57421875" style="257" hidden="1" customWidth="1"/>
    <col min="21" max="21" width="2.140625" style="257" customWidth="1"/>
    <col min="22" max="22" width="34.7109375" style="257" customWidth="1"/>
    <col min="23" max="24" width="9.421875" style="257" customWidth="1"/>
    <col min="25" max="25" width="35.421875" style="257" customWidth="1"/>
    <col min="26" max="26" width="2.00390625" style="257" customWidth="1"/>
    <col min="27" max="30" width="9.00390625" style="257" customWidth="1"/>
    <col min="31" max="31" width="10.28125" style="257" customWidth="1"/>
    <col min="32" max="16384" width="9.00390625" style="257" customWidth="1"/>
  </cols>
  <sheetData>
    <row r="1" spans="1:27" ht="15.75" customHeight="1" thickBo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9"/>
      <c r="Q1" s="9"/>
      <c r="R1" s="9"/>
      <c r="S1" s="9"/>
      <c r="T1" s="261"/>
      <c r="U1" s="261"/>
      <c r="V1" s="261"/>
      <c r="W1" s="261"/>
      <c r="X1" s="261"/>
      <c r="Y1" s="261"/>
      <c r="Z1" s="261"/>
      <c r="AA1" s="261"/>
    </row>
    <row r="2" spans="1:27" ht="21.75" customHeight="1" thickBot="1" thickTop="1">
      <c r="A2" s="261"/>
      <c r="B2" s="446" t="s">
        <v>540</v>
      </c>
      <c r="C2" s="446"/>
      <c r="D2" s="446"/>
      <c r="E2" s="446"/>
      <c r="F2" s="446"/>
      <c r="H2" s="446" t="s">
        <v>539</v>
      </c>
      <c r="I2" s="446"/>
      <c r="J2" s="446"/>
      <c r="K2" s="446"/>
      <c r="L2" s="446"/>
      <c r="M2" s="446"/>
      <c r="N2" s="446"/>
      <c r="U2" s="447" t="s">
        <v>188</v>
      </c>
      <c r="V2" s="448"/>
      <c r="W2" s="448"/>
      <c r="X2" s="448"/>
      <c r="Y2" s="448"/>
      <c r="Z2" s="449"/>
      <c r="AA2" s="261"/>
    </row>
    <row r="3" spans="1:31" ht="16.5" customHeight="1" thickBot="1" thickTop="1">
      <c r="A3" s="261"/>
      <c r="B3" s="434" t="s">
        <v>128</v>
      </c>
      <c r="C3" s="435"/>
      <c r="D3" s="435"/>
      <c r="E3" s="435"/>
      <c r="F3" s="436"/>
      <c r="H3" s="437" t="s">
        <v>33</v>
      </c>
      <c r="I3" s="437"/>
      <c r="J3" s="437"/>
      <c r="K3" s="437"/>
      <c r="L3" s="437"/>
      <c r="M3" s="437"/>
      <c r="N3" s="437"/>
      <c r="U3" s="438" t="s">
        <v>34</v>
      </c>
      <c r="V3" s="438"/>
      <c r="W3" s="438"/>
      <c r="X3" s="438"/>
      <c r="Y3" s="438"/>
      <c r="Z3" s="438"/>
      <c r="AA3" s="261"/>
      <c r="AB3" s="445"/>
      <c r="AC3" s="445"/>
      <c r="AD3" s="445"/>
      <c r="AE3" s="445"/>
    </row>
    <row r="4" spans="1:31" ht="16.5" customHeight="1" thickTop="1">
      <c r="A4" s="261"/>
      <c r="B4" s="439" t="s">
        <v>35</v>
      </c>
      <c r="C4" s="439"/>
      <c r="D4" s="439"/>
      <c r="E4" s="439"/>
      <c r="F4" s="439"/>
      <c r="H4" s="258" t="s">
        <v>36</v>
      </c>
      <c r="I4" s="440" t="s">
        <v>129</v>
      </c>
      <c r="J4" s="441"/>
      <c r="K4" s="441"/>
      <c r="L4" s="441"/>
      <c r="M4" s="441"/>
      <c r="N4" s="442"/>
      <c r="U4" s="256"/>
      <c r="V4" s="39" t="s">
        <v>37</v>
      </c>
      <c r="W4" s="443" t="s">
        <v>594</v>
      </c>
      <c r="X4" s="444"/>
      <c r="Y4" s="444"/>
      <c r="Z4" s="15"/>
      <c r="AA4" s="261"/>
      <c r="AB4" s="445"/>
      <c r="AC4" s="445"/>
      <c r="AD4" s="445"/>
      <c r="AE4" s="445"/>
    </row>
    <row r="5" spans="1:31" ht="16.5" customHeight="1">
      <c r="A5" s="261"/>
      <c r="B5" s="116" t="s">
        <v>38</v>
      </c>
      <c r="C5" s="116" t="s">
        <v>39</v>
      </c>
      <c r="D5" s="116" t="s">
        <v>40</v>
      </c>
      <c r="E5" s="116" t="s">
        <v>41</v>
      </c>
      <c r="F5" s="108" t="s">
        <v>42</v>
      </c>
      <c r="H5" s="411" t="s">
        <v>43</v>
      </c>
      <c r="I5" s="426" t="s">
        <v>623</v>
      </c>
      <c r="J5" s="427"/>
      <c r="K5" s="427"/>
      <c r="L5" s="427"/>
      <c r="M5" s="427"/>
      <c r="N5" s="428"/>
      <c r="U5" s="256"/>
      <c r="V5" s="40" t="s">
        <v>44</v>
      </c>
      <c r="W5" s="429" t="s">
        <v>595</v>
      </c>
      <c r="X5" s="430"/>
      <c r="Y5" s="430"/>
      <c r="Z5" s="15"/>
      <c r="AA5" s="261"/>
      <c r="AB5" s="445"/>
      <c r="AC5" s="445"/>
      <c r="AD5" s="445"/>
      <c r="AE5" s="445"/>
    </row>
    <row r="6" spans="1:31" ht="16.5" customHeight="1">
      <c r="A6" s="261"/>
      <c r="B6" s="32" t="s">
        <v>45</v>
      </c>
      <c r="C6" s="262" t="s">
        <v>130</v>
      </c>
      <c r="D6" s="109" t="s">
        <v>46</v>
      </c>
      <c r="E6" s="16">
        <v>0.3333333333333333</v>
      </c>
      <c r="F6" s="113" t="s">
        <v>139</v>
      </c>
      <c r="H6" s="425"/>
      <c r="I6" s="339" t="s">
        <v>189</v>
      </c>
      <c r="J6" s="340"/>
      <c r="K6" s="340"/>
      <c r="L6" s="340"/>
      <c r="M6" s="340"/>
      <c r="N6" s="341"/>
      <c r="T6" s="261"/>
      <c r="U6" s="256"/>
      <c r="V6" s="40" t="s">
        <v>47</v>
      </c>
      <c r="W6" s="429" t="s">
        <v>538</v>
      </c>
      <c r="X6" s="430"/>
      <c r="Y6" s="430"/>
      <c r="Z6" s="15"/>
      <c r="AA6" s="261"/>
      <c r="AB6" s="376"/>
      <c r="AC6" s="376"/>
      <c r="AD6" s="376"/>
      <c r="AE6" s="376"/>
    </row>
    <row r="7" spans="1:31" ht="16.5" customHeight="1">
      <c r="A7" s="261"/>
      <c r="B7" s="68"/>
      <c r="C7" s="130" t="s">
        <v>147</v>
      </c>
      <c r="D7" s="232" t="s">
        <v>144</v>
      </c>
      <c r="E7" s="16">
        <v>0.3680555555555556</v>
      </c>
      <c r="F7" s="131" t="s">
        <v>132</v>
      </c>
      <c r="H7" s="259" t="s">
        <v>48</v>
      </c>
      <c r="I7" s="431" t="s">
        <v>190</v>
      </c>
      <c r="J7" s="432"/>
      <c r="K7" s="432"/>
      <c r="L7" s="432"/>
      <c r="M7" s="432"/>
      <c r="N7" s="433"/>
      <c r="T7" s="261"/>
      <c r="U7" s="256"/>
      <c r="V7" s="40" t="s">
        <v>49</v>
      </c>
      <c r="W7" s="429" t="s">
        <v>638</v>
      </c>
      <c r="X7" s="430"/>
      <c r="Y7" s="430"/>
      <c r="Z7" s="15"/>
      <c r="AA7" s="261"/>
      <c r="AB7" s="376"/>
      <c r="AC7" s="376"/>
      <c r="AD7" s="376"/>
      <c r="AE7" s="376"/>
    </row>
    <row r="8" spans="1:31" ht="16.5" customHeight="1">
      <c r="A8" s="261"/>
      <c r="B8" s="68"/>
      <c r="C8" s="68"/>
      <c r="D8" s="69" t="s">
        <v>50</v>
      </c>
      <c r="E8" s="282">
        <v>0.5104166666666666</v>
      </c>
      <c r="F8" s="106" t="s">
        <v>146</v>
      </c>
      <c r="H8" s="414" t="s">
        <v>610</v>
      </c>
      <c r="I8" s="414"/>
      <c r="J8" s="414"/>
      <c r="K8" s="414"/>
      <c r="L8" s="414"/>
      <c r="M8" s="414"/>
      <c r="N8" s="414"/>
      <c r="T8" s="261"/>
      <c r="U8" s="256"/>
      <c r="V8" s="40" t="s">
        <v>160</v>
      </c>
      <c r="W8" s="415" t="s">
        <v>161</v>
      </c>
      <c r="X8" s="416"/>
      <c r="Y8" s="416"/>
      <c r="Z8" s="15"/>
      <c r="AA8" s="261"/>
      <c r="AB8" s="376"/>
      <c r="AC8" s="376"/>
      <c r="AD8" s="376"/>
      <c r="AE8" s="376"/>
    </row>
    <row r="9" spans="1:31" ht="16.5" customHeight="1">
      <c r="A9" s="261"/>
      <c r="B9" s="68"/>
      <c r="C9" s="68"/>
      <c r="D9" s="69"/>
      <c r="E9" s="313" t="s">
        <v>559</v>
      </c>
      <c r="F9" s="314" t="s">
        <v>633</v>
      </c>
      <c r="H9" s="417" t="s">
        <v>52</v>
      </c>
      <c r="I9" s="417"/>
      <c r="J9" s="417"/>
      <c r="K9" s="417"/>
      <c r="L9" s="417"/>
      <c r="M9" s="417"/>
      <c r="N9" s="417"/>
      <c r="T9" s="261"/>
      <c r="U9" s="256"/>
      <c r="V9" s="66" t="s">
        <v>162</v>
      </c>
      <c r="W9" s="423" t="s">
        <v>225</v>
      </c>
      <c r="X9" s="424"/>
      <c r="Y9" s="424"/>
      <c r="Z9" s="15"/>
      <c r="AA9" s="261"/>
      <c r="AB9" s="376"/>
      <c r="AC9" s="376"/>
      <c r="AD9" s="376"/>
      <c r="AE9" s="376"/>
    </row>
    <row r="10" spans="1:31" ht="16.5" customHeight="1">
      <c r="A10" s="261"/>
      <c r="B10" s="68"/>
      <c r="C10" s="130" t="s">
        <v>148</v>
      </c>
      <c r="D10" s="232" t="s">
        <v>543</v>
      </c>
      <c r="E10" s="282">
        <v>0.3819444444444444</v>
      </c>
      <c r="F10" s="131" t="s">
        <v>132</v>
      </c>
      <c r="H10" s="420" t="s">
        <v>54</v>
      </c>
      <c r="I10" s="420"/>
      <c r="J10" s="420"/>
      <c r="K10" s="420"/>
      <c r="L10" s="420"/>
      <c r="M10" s="420"/>
      <c r="N10" s="420"/>
      <c r="T10" s="261"/>
      <c r="U10" s="256"/>
      <c r="V10" s="40" t="s">
        <v>163</v>
      </c>
      <c r="W10" s="418" t="s">
        <v>536</v>
      </c>
      <c r="X10" s="419"/>
      <c r="Y10" s="419"/>
      <c r="Z10" s="15"/>
      <c r="AA10" s="261"/>
      <c r="AB10" s="445"/>
      <c r="AC10" s="445"/>
      <c r="AD10" s="445"/>
      <c r="AE10" s="445"/>
    </row>
    <row r="11" spans="1:31" ht="16.5" customHeight="1">
      <c r="A11" s="261"/>
      <c r="B11" s="68"/>
      <c r="C11" s="68"/>
      <c r="D11" s="69" t="s">
        <v>545</v>
      </c>
      <c r="E11" s="282">
        <v>0.5243055555555556</v>
      </c>
      <c r="F11" s="106" t="s">
        <v>544</v>
      </c>
      <c r="H11" s="420"/>
      <c r="I11" s="420"/>
      <c r="J11" s="420"/>
      <c r="K11" s="420"/>
      <c r="L11" s="420"/>
      <c r="M11" s="420"/>
      <c r="N11" s="420"/>
      <c r="T11" s="261"/>
      <c r="U11" s="256"/>
      <c r="V11" s="231" t="s">
        <v>164</v>
      </c>
      <c r="W11" s="421" t="s">
        <v>642</v>
      </c>
      <c r="X11" s="422"/>
      <c r="Y11" s="422"/>
      <c r="Z11" s="15"/>
      <c r="AA11" s="261"/>
      <c r="AB11" s="445"/>
      <c r="AC11" s="445"/>
      <c r="AD11" s="445"/>
      <c r="AE11" s="445"/>
    </row>
    <row r="12" spans="1:31" ht="16.5" customHeight="1" thickBot="1">
      <c r="A12" s="261"/>
      <c r="B12" s="68"/>
      <c r="C12" s="130" t="s">
        <v>542</v>
      </c>
      <c r="D12" s="232" t="s">
        <v>145</v>
      </c>
      <c r="E12" s="282">
        <v>0.40972222222222227</v>
      </c>
      <c r="F12" s="131" t="s">
        <v>132</v>
      </c>
      <c r="H12" s="409" t="s">
        <v>56</v>
      </c>
      <c r="I12" s="409"/>
      <c r="J12" s="409"/>
      <c r="K12" s="409"/>
      <c r="L12" s="409"/>
      <c r="M12" s="409"/>
      <c r="N12" s="409"/>
      <c r="T12" s="261"/>
      <c r="U12" s="256"/>
      <c r="V12" s="41" t="s">
        <v>57</v>
      </c>
      <c r="W12" s="476"/>
      <c r="X12" s="477"/>
      <c r="Y12" s="477"/>
      <c r="Z12" s="15"/>
      <c r="AA12" s="261"/>
      <c r="AB12" s="376"/>
      <c r="AC12" s="376"/>
      <c r="AD12" s="376"/>
      <c r="AE12" s="376"/>
    </row>
    <row r="13" spans="1:31" ht="16.5" customHeight="1" thickBot="1" thickTop="1">
      <c r="A13" s="261"/>
      <c r="B13" s="68"/>
      <c r="C13" s="68"/>
      <c r="D13" s="69" t="s">
        <v>50</v>
      </c>
      <c r="E13" s="282">
        <v>0.5520833333333334</v>
      </c>
      <c r="F13" s="106" t="s">
        <v>133</v>
      </c>
      <c r="H13" s="258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T13" s="261"/>
      <c r="U13" s="376"/>
      <c r="V13" s="376"/>
      <c r="W13" s="376"/>
      <c r="X13" s="376"/>
      <c r="Y13" s="376"/>
      <c r="Z13" s="376"/>
      <c r="AA13" s="261"/>
      <c r="AB13" s="376"/>
      <c r="AC13" s="376"/>
      <c r="AD13" s="376"/>
      <c r="AE13" s="376"/>
    </row>
    <row r="14" spans="1:31" ht="16.5" customHeight="1" thickBot="1">
      <c r="A14" s="261"/>
      <c r="B14" s="68"/>
      <c r="C14" s="68"/>
      <c r="D14" s="69"/>
      <c r="E14" s="295" t="s">
        <v>51</v>
      </c>
      <c r="F14" s="106" t="s">
        <v>470</v>
      </c>
      <c r="H14" s="33" t="s">
        <v>67</v>
      </c>
      <c r="I14" s="412"/>
      <c r="J14" s="34" t="s">
        <v>463</v>
      </c>
      <c r="K14" s="320">
        <v>420000</v>
      </c>
      <c r="L14" s="320">
        <f aca="true" t="shared" si="0" ref="L14:N15">SUM(K14+Q34)</f>
        <v>415000</v>
      </c>
      <c r="M14" s="320">
        <f t="shared" si="0"/>
        <v>410000</v>
      </c>
      <c r="N14" s="320">
        <f t="shared" si="0"/>
        <v>405000</v>
      </c>
      <c r="T14" s="261"/>
      <c r="U14" s="256"/>
      <c r="V14" s="42" t="s">
        <v>68</v>
      </c>
      <c r="W14" s="413"/>
      <c r="X14" s="376"/>
      <c r="Y14" s="376"/>
      <c r="Z14" s="376"/>
      <c r="AA14" s="261"/>
      <c r="AB14" s="376"/>
      <c r="AC14" s="376"/>
      <c r="AD14" s="376"/>
      <c r="AE14" s="376"/>
    </row>
    <row r="15" spans="1:31" ht="16.5" customHeight="1" thickBot="1">
      <c r="A15" s="261"/>
      <c r="B15" s="68"/>
      <c r="C15" s="68"/>
      <c r="D15" s="69"/>
      <c r="E15" s="296" t="s">
        <v>53</v>
      </c>
      <c r="F15" s="106" t="s">
        <v>141</v>
      </c>
      <c r="H15" s="36"/>
      <c r="I15" s="122"/>
      <c r="J15" s="34" t="s">
        <v>157</v>
      </c>
      <c r="K15" s="320">
        <v>500000</v>
      </c>
      <c r="L15" s="320">
        <f t="shared" si="0"/>
        <v>470000</v>
      </c>
      <c r="M15" s="320">
        <f t="shared" si="0"/>
        <v>445000</v>
      </c>
      <c r="N15" s="320">
        <f t="shared" si="0"/>
        <v>430000</v>
      </c>
      <c r="O15" s="261"/>
      <c r="T15" s="261"/>
      <c r="U15" s="376"/>
      <c r="V15" s="376"/>
      <c r="W15" s="376"/>
      <c r="X15" s="376"/>
      <c r="Y15" s="376"/>
      <c r="Z15" s="376"/>
      <c r="AA15" s="261"/>
      <c r="AB15" s="445"/>
      <c r="AC15" s="445"/>
      <c r="AD15" s="445"/>
      <c r="AE15" s="445"/>
    </row>
    <row r="16" spans="1:31" ht="16.5" customHeight="1" thickTop="1">
      <c r="A16" s="261"/>
      <c r="B16" s="68"/>
      <c r="C16" s="68"/>
      <c r="D16" s="110" t="s">
        <v>55</v>
      </c>
      <c r="E16" s="297">
        <v>0.6458333333333334</v>
      </c>
      <c r="F16" s="106" t="s">
        <v>541</v>
      </c>
      <c r="H16" s="386" t="s">
        <v>158</v>
      </c>
      <c r="I16" s="387"/>
      <c r="J16" s="387"/>
      <c r="K16" s="387"/>
      <c r="L16" s="387"/>
      <c r="M16" s="387"/>
      <c r="N16" s="388"/>
      <c r="O16" s="261"/>
      <c r="P16" s="261"/>
      <c r="Q16" s="261"/>
      <c r="R16" s="261"/>
      <c r="S16" s="261"/>
      <c r="T16" s="13"/>
      <c r="U16" s="256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261"/>
      <c r="AB16" s="445"/>
      <c r="AC16" s="445"/>
      <c r="AD16" s="445"/>
      <c r="AE16" s="445"/>
    </row>
    <row r="17" spans="1:31" ht="16.5" customHeight="1">
      <c r="A17" s="261"/>
      <c r="B17" s="68"/>
      <c r="C17" s="68"/>
      <c r="D17" s="132" t="s">
        <v>153</v>
      </c>
      <c r="E17" s="297">
        <v>0.8333333333333334</v>
      </c>
      <c r="F17" s="114" t="s">
        <v>58</v>
      </c>
      <c r="H17" s="363"/>
      <c r="I17" s="363"/>
      <c r="J17" s="363"/>
      <c r="K17" s="363"/>
      <c r="L17" s="363"/>
      <c r="M17" s="363"/>
      <c r="N17" s="363"/>
      <c r="O17" s="261"/>
      <c r="P17" s="261"/>
      <c r="Q17" s="261"/>
      <c r="R17" s="261"/>
      <c r="S17" s="261"/>
      <c r="T17" s="261"/>
      <c r="U17" s="256"/>
      <c r="V17" s="40" t="s">
        <v>75</v>
      </c>
      <c r="W17" s="48"/>
      <c r="X17" s="49"/>
      <c r="Y17" s="50">
        <f aca="true" t="shared" si="1" ref="Y17:Y22">SUM(W17*X17)</f>
        <v>0</v>
      </c>
      <c r="Z17" s="15"/>
      <c r="AA17" s="261"/>
      <c r="AB17" s="445"/>
      <c r="AC17" s="445"/>
      <c r="AD17" s="445"/>
      <c r="AE17" s="445"/>
    </row>
    <row r="18" spans="1:27" ht="16.5" customHeight="1">
      <c r="A18" s="261"/>
      <c r="B18" s="68"/>
      <c r="C18" s="68"/>
      <c r="D18" s="69" t="s">
        <v>69</v>
      </c>
      <c r="E18" s="298" t="s">
        <v>70</v>
      </c>
      <c r="F18" s="299" t="s">
        <v>643</v>
      </c>
      <c r="H18" s="37"/>
      <c r="I18" s="398" t="s">
        <v>80</v>
      </c>
      <c r="J18" s="32" t="s">
        <v>193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261"/>
      <c r="P18" s="261"/>
      <c r="Q18" s="261"/>
      <c r="R18" s="11"/>
      <c r="S18" s="261"/>
      <c r="T18" s="5"/>
      <c r="U18" s="256"/>
      <c r="V18" s="40" t="s">
        <v>186</v>
      </c>
      <c r="W18" s="48"/>
      <c r="X18" s="49"/>
      <c r="Y18" s="50">
        <f t="shared" si="1"/>
        <v>0</v>
      </c>
      <c r="Z18" s="15"/>
      <c r="AA18" s="261"/>
    </row>
    <row r="19" spans="1:27" ht="16.5" customHeight="1">
      <c r="A19" s="261"/>
      <c r="B19" s="452" t="s">
        <v>471</v>
      </c>
      <c r="C19" s="453"/>
      <c r="D19" s="453"/>
      <c r="E19" s="453"/>
      <c r="F19" s="454"/>
      <c r="H19" s="33" t="s">
        <v>81</v>
      </c>
      <c r="I19" s="399"/>
      <c r="J19" s="34" t="s">
        <v>463</v>
      </c>
      <c r="K19" s="38">
        <f aca="true" t="shared" si="2" ref="K19:N20">SUM(K14+P28)</f>
        <v>430000</v>
      </c>
      <c r="L19" s="38">
        <f t="shared" si="2"/>
        <v>420000</v>
      </c>
      <c r="M19" s="38">
        <f t="shared" si="2"/>
        <v>415000</v>
      </c>
      <c r="N19" s="38">
        <f t="shared" si="2"/>
        <v>410000</v>
      </c>
      <c r="O19" s="261"/>
      <c r="P19" s="261"/>
      <c r="Q19" s="261"/>
      <c r="R19" s="261"/>
      <c r="S19" s="261"/>
      <c r="T19" s="14"/>
      <c r="U19" s="256"/>
      <c r="V19" s="40" t="s">
        <v>82</v>
      </c>
      <c r="W19" s="48"/>
      <c r="X19" s="49"/>
      <c r="Y19" s="50">
        <f t="shared" si="1"/>
        <v>0</v>
      </c>
      <c r="Z19" s="15"/>
      <c r="AA19" s="261"/>
    </row>
    <row r="20" spans="1:27" ht="16.5" customHeight="1">
      <c r="A20" s="261"/>
      <c r="B20" s="455"/>
      <c r="C20" s="456"/>
      <c r="D20" s="456"/>
      <c r="E20" s="456"/>
      <c r="F20" s="457"/>
      <c r="H20" s="36"/>
      <c r="I20" s="122"/>
      <c r="J20" s="34" t="s">
        <v>157</v>
      </c>
      <c r="K20" s="38">
        <f t="shared" si="2"/>
        <v>520000</v>
      </c>
      <c r="L20" s="38">
        <f t="shared" si="2"/>
        <v>485000</v>
      </c>
      <c r="M20" s="38">
        <f t="shared" si="2"/>
        <v>460000</v>
      </c>
      <c r="N20" s="38">
        <f t="shared" si="2"/>
        <v>445000</v>
      </c>
      <c r="O20" s="261"/>
      <c r="P20" s="261"/>
      <c r="Q20" s="261"/>
      <c r="R20" s="261"/>
      <c r="S20" s="261"/>
      <c r="T20" s="14"/>
      <c r="U20" s="256"/>
      <c r="V20" s="40" t="s">
        <v>166</v>
      </c>
      <c r="W20" s="48"/>
      <c r="X20" s="49"/>
      <c r="Y20" s="50">
        <f t="shared" si="1"/>
        <v>0</v>
      </c>
      <c r="Z20" s="15"/>
      <c r="AA20" s="261"/>
    </row>
    <row r="21" spans="1:27" ht="16.5" customHeight="1">
      <c r="A21" s="261"/>
      <c r="B21" s="152" t="s">
        <v>262</v>
      </c>
      <c r="C21" s="241" t="s">
        <v>263</v>
      </c>
      <c r="D21" s="242" t="s">
        <v>264</v>
      </c>
      <c r="E21" s="243">
        <v>0.2916666666666667</v>
      </c>
      <c r="F21" s="104" t="s">
        <v>514</v>
      </c>
      <c r="H21" s="386" t="s">
        <v>158</v>
      </c>
      <c r="I21" s="387"/>
      <c r="J21" s="387"/>
      <c r="K21" s="387"/>
      <c r="L21" s="387"/>
      <c r="M21" s="387"/>
      <c r="N21" s="388"/>
      <c r="O21" s="261"/>
      <c r="P21" s="261"/>
      <c r="Q21" s="261"/>
      <c r="R21" s="261"/>
      <c r="S21" s="261"/>
      <c r="T21" s="13"/>
      <c r="U21" s="256"/>
      <c r="V21" s="40" t="s">
        <v>83</v>
      </c>
      <c r="W21" s="51"/>
      <c r="X21" s="52"/>
      <c r="Y21" s="50">
        <f t="shared" si="1"/>
        <v>0</v>
      </c>
      <c r="Z21" s="15"/>
      <c r="AA21" s="261"/>
    </row>
    <row r="22" spans="1:27" ht="19.5" customHeight="1" thickBot="1">
      <c r="A22" s="261"/>
      <c r="B22" s="244"/>
      <c r="C22" s="170"/>
      <c r="D22" s="245" t="s">
        <v>110</v>
      </c>
      <c r="E22" s="246">
        <v>0.3333333333333333</v>
      </c>
      <c r="F22" s="196" t="s">
        <v>515</v>
      </c>
      <c r="H22" s="260"/>
      <c r="I22" s="260"/>
      <c r="J22" s="260"/>
      <c r="K22" s="260"/>
      <c r="L22" s="260"/>
      <c r="M22" s="260"/>
      <c r="N22" s="260"/>
      <c r="O22" s="261"/>
      <c r="P22" s="261"/>
      <c r="Q22" s="261"/>
      <c r="R22" s="261"/>
      <c r="S22" s="261"/>
      <c r="T22" s="14"/>
      <c r="U22" s="256"/>
      <c r="V22" s="41" t="s">
        <v>84</v>
      </c>
      <c r="W22" s="51"/>
      <c r="X22" s="52"/>
      <c r="Y22" s="53">
        <f t="shared" si="1"/>
        <v>0</v>
      </c>
      <c r="Z22" s="15"/>
      <c r="AA22" s="261"/>
    </row>
    <row r="23" spans="1:27" ht="19.5" customHeight="1" thickBot="1" thickTop="1">
      <c r="A23" s="261"/>
      <c r="B23" s="244"/>
      <c r="C23" s="170"/>
      <c r="D23" s="222"/>
      <c r="E23" s="247" t="s">
        <v>51</v>
      </c>
      <c r="F23" s="196" t="s">
        <v>322</v>
      </c>
      <c r="H23" s="306" t="s">
        <v>616</v>
      </c>
      <c r="I23" s="73" t="s">
        <v>617</v>
      </c>
      <c r="J23" s="32" t="s">
        <v>193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261"/>
      <c r="P23" s="261"/>
      <c r="Q23" s="261"/>
      <c r="R23" s="261"/>
      <c r="S23" s="261"/>
      <c r="T23" s="14"/>
      <c r="U23" s="256"/>
      <c r="V23" s="77" t="s">
        <v>85</v>
      </c>
      <c r="W23" s="3"/>
      <c r="X23" s="2"/>
      <c r="Y23" s="8">
        <f>SUM(Y17:Y22)</f>
        <v>0</v>
      </c>
      <c r="Z23" s="15"/>
      <c r="AA23" s="261"/>
    </row>
    <row r="24" spans="1:27" ht="16.5" customHeight="1" thickBot="1" thickTop="1">
      <c r="A24" s="261"/>
      <c r="B24" s="244"/>
      <c r="C24" s="170"/>
      <c r="D24" s="248"/>
      <c r="E24" s="249">
        <v>0.40972222222222227</v>
      </c>
      <c r="F24" s="104" t="s">
        <v>237</v>
      </c>
      <c r="H24" s="93" t="s">
        <v>639</v>
      </c>
      <c r="I24" s="78" t="s">
        <v>640</v>
      </c>
      <c r="J24" s="34" t="s">
        <v>463</v>
      </c>
      <c r="K24" s="38">
        <f aca="true" t="shared" si="3" ref="K24:N25">SUM(K19+P31)</f>
        <v>465000</v>
      </c>
      <c r="L24" s="38">
        <f t="shared" si="3"/>
        <v>450000</v>
      </c>
      <c r="M24" s="38">
        <f t="shared" si="3"/>
        <v>440000</v>
      </c>
      <c r="N24" s="38">
        <f t="shared" si="3"/>
        <v>430000</v>
      </c>
      <c r="O24" s="261"/>
      <c r="P24" s="261"/>
      <c r="Q24" s="261"/>
      <c r="R24" s="261"/>
      <c r="S24" s="261"/>
      <c r="T24" s="14"/>
      <c r="U24" s="256"/>
      <c r="V24" s="44" t="s">
        <v>87</v>
      </c>
      <c r="W24" s="43"/>
      <c r="X24" s="43"/>
      <c r="Y24" s="43"/>
      <c r="Z24" s="15"/>
      <c r="AA24" s="261"/>
    </row>
    <row r="25" spans="1:27" ht="16.5" customHeight="1" thickTop="1">
      <c r="A25" s="261"/>
      <c r="B25" s="244"/>
      <c r="C25" s="170"/>
      <c r="D25" s="74" t="s">
        <v>4</v>
      </c>
      <c r="E25" s="243">
        <v>0.4166666666666667</v>
      </c>
      <c r="F25" s="104" t="s">
        <v>5</v>
      </c>
      <c r="H25" s="307" t="s">
        <v>618</v>
      </c>
      <c r="I25" s="79" t="s">
        <v>641</v>
      </c>
      <c r="J25" s="34" t="s">
        <v>157</v>
      </c>
      <c r="K25" s="38">
        <f>SUM(K20+P32)</f>
        <v>585000</v>
      </c>
      <c r="L25" s="38">
        <f t="shared" si="3"/>
        <v>530000</v>
      </c>
      <c r="M25" s="38">
        <f t="shared" si="3"/>
        <v>505000</v>
      </c>
      <c r="N25" s="38">
        <f t="shared" si="3"/>
        <v>490000</v>
      </c>
      <c r="O25" s="261"/>
      <c r="P25" s="261"/>
      <c r="Q25" s="261"/>
      <c r="R25" s="261"/>
      <c r="S25" s="261"/>
      <c r="T25" s="14"/>
      <c r="U25" s="256"/>
      <c r="V25" s="135" t="s">
        <v>165</v>
      </c>
      <c r="W25" s="63"/>
      <c r="X25" s="64">
        <v>-150000</v>
      </c>
      <c r="Y25" s="65">
        <f aca="true" t="shared" si="4" ref="Y25:Y37">SUM(W25*X25)</f>
        <v>0</v>
      </c>
      <c r="Z25" s="15"/>
      <c r="AA25" s="261"/>
    </row>
    <row r="26" spans="1:27" ht="16.5" customHeight="1">
      <c r="A26" s="261"/>
      <c r="B26" s="244"/>
      <c r="C26" s="170"/>
      <c r="D26" s="461" t="s">
        <v>6</v>
      </c>
      <c r="E26" s="462"/>
      <c r="F26" s="250" t="s">
        <v>28</v>
      </c>
      <c r="H26" s="410" t="s">
        <v>91</v>
      </c>
      <c r="I26" s="410"/>
      <c r="J26" s="410"/>
      <c r="K26" s="410"/>
      <c r="L26" s="410"/>
      <c r="M26" s="410"/>
      <c r="N26" s="410"/>
      <c r="O26" s="261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256"/>
      <c r="V26" s="67"/>
      <c r="W26" s="54"/>
      <c r="X26" s="55"/>
      <c r="Y26" s="56">
        <f t="shared" si="4"/>
        <v>0</v>
      </c>
      <c r="Z26" s="15"/>
      <c r="AA26" s="261"/>
    </row>
    <row r="27" spans="1:27" ht="16.5" customHeight="1">
      <c r="A27" s="261"/>
      <c r="B27" s="244"/>
      <c r="C27" s="170"/>
      <c r="D27" s="170" t="s">
        <v>7</v>
      </c>
      <c r="E27" s="75" t="s">
        <v>0</v>
      </c>
      <c r="F27" s="104" t="s">
        <v>8</v>
      </c>
      <c r="H27" s="400" t="s">
        <v>191</v>
      </c>
      <c r="I27" s="401"/>
      <c r="J27" s="401"/>
      <c r="K27" s="401"/>
      <c r="L27" s="401"/>
      <c r="M27" s="401"/>
      <c r="N27" s="402"/>
      <c r="O27" s="261"/>
      <c r="P27" s="13"/>
      <c r="Q27" s="13"/>
      <c r="R27" s="13"/>
      <c r="S27" s="261"/>
      <c r="T27" s="14"/>
      <c r="U27" s="256"/>
      <c r="V27" s="263" t="s">
        <v>634</v>
      </c>
      <c r="W27" s="54"/>
      <c r="X27" s="55"/>
      <c r="Y27" s="56">
        <f t="shared" si="4"/>
        <v>0</v>
      </c>
      <c r="Z27" s="15"/>
      <c r="AA27" s="261"/>
    </row>
    <row r="28" spans="1:27" ht="16.5" customHeight="1">
      <c r="A28" s="261"/>
      <c r="B28" s="244"/>
      <c r="C28" s="170"/>
      <c r="D28" s="170"/>
      <c r="E28" s="75" t="s">
        <v>0</v>
      </c>
      <c r="F28" s="104" t="s">
        <v>9</v>
      </c>
      <c r="H28" s="403" t="s">
        <v>192</v>
      </c>
      <c r="I28" s="404"/>
      <c r="J28" s="404"/>
      <c r="K28" s="404"/>
      <c r="L28" s="404"/>
      <c r="M28" s="404"/>
      <c r="N28" s="405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256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261"/>
    </row>
    <row r="29" spans="1:27" ht="16.5" customHeight="1">
      <c r="A29" s="261"/>
      <c r="B29" s="244"/>
      <c r="C29" s="170"/>
      <c r="D29" s="74" t="s">
        <v>10</v>
      </c>
      <c r="E29" s="75" t="s">
        <v>0</v>
      </c>
      <c r="F29" s="104" t="s">
        <v>31</v>
      </c>
      <c r="H29" s="406" t="s">
        <v>94</v>
      </c>
      <c r="I29" s="406"/>
      <c r="J29" s="406"/>
      <c r="K29" s="406"/>
      <c r="L29" s="406"/>
      <c r="M29" s="406"/>
      <c r="N29" s="406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256"/>
      <c r="V29" s="264" t="s">
        <v>549</v>
      </c>
      <c r="W29" s="54"/>
      <c r="X29" s="55"/>
      <c r="Y29" s="56">
        <f t="shared" si="4"/>
        <v>0</v>
      </c>
      <c r="Z29" s="15"/>
      <c r="AA29" s="261"/>
    </row>
    <row r="30" spans="1:27" ht="16.5" customHeight="1">
      <c r="A30" s="261"/>
      <c r="B30" s="244"/>
      <c r="C30" s="170"/>
      <c r="D30" s="170"/>
      <c r="E30" s="75" t="s">
        <v>0</v>
      </c>
      <c r="F30" s="104" t="s">
        <v>11</v>
      </c>
      <c r="H30" s="397" t="s">
        <v>95</v>
      </c>
      <c r="I30" s="397"/>
      <c r="J30" s="397"/>
      <c r="K30" s="397"/>
      <c r="L30" s="397"/>
      <c r="M30" s="397"/>
      <c r="N30" s="397"/>
      <c r="O30" s="261"/>
      <c r="P30" s="13"/>
      <c r="Q30" s="13"/>
      <c r="R30" s="13"/>
      <c r="S30" s="14"/>
      <c r="T30" s="261"/>
      <c r="U30" s="256"/>
      <c r="V30" s="66" t="s">
        <v>603</v>
      </c>
      <c r="W30" s="54"/>
      <c r="X30" s="55"/>
      <c r="Y30" s="56">
        <f t="shared" si="4"/>
        <v>0</v>
      </c>
      <c r="Z30" s="15"/>
      <c r="AA30" s="261"/>
    </row>
    <row r="31" spans="1:27" ht="16.5" customHeight="1">
      <c r="A31" s="261"/>
      <c r="B31" s="244"/>
      <c r="C31" s="170"/>
      <c r="D31" s="82" t="s">
        <v>517</v>
      </c>
      <c r="E31" s="26" t="s">
        <v>0</v>
      </c>
      <c r="F31" s="17" t="s">
        <v>88</v>
      </c>
      <c r="H31" s="391" t="s">
        <v>96</v>
      </c>
      <c r="I31" s="392"/>
      <c r="J31" s="392"/>
      <c r="K31" s="392"/>
      <c r="L31" s="392"/>
      <c r="M31" s="392"/>
      <c r="N31" s="393"/>
      <c r="O31" s="261"/>
      <c r="P31" s="13">
        <v>35000</v>
      </c>
      <c r="Q31" s="13">
        <v>30000</v>
      </c>
      <c r="R31" s="13">
        <v>25000</v>
      </c>
      <c r="S31" s="13">
        <v>20000</v>
      </c>
      <c r="T31" s="261"/>
      <c r="U31" s="256"/>
      <c r="V31" s="139"/>
      <c r="W31" s="54"/>
      <c r="X31" s="55"/>
      <c r="Y31" s="56">
        <f t="shared" si="4"/>
        <v>0</v>
      </c>
      <c r="Z31" s="15"/>
      <c r="AA31" s="261"/>
    </row>
    <row r="32" spans="1:27" ht="16.5" customHeight="1">
      <c r="A32" s="261"/>
      <c r="B32" s="244"/>
      <c r="C32" s="170"/>
      <c r="D32" s="83" t="s">
        <v>89</v>
      </c>
      <c r="E32" s="26" t="s">
        <v>0</v>
      </c>
      <c r="F32" s="20" t="s">
        <v>90</v>
      </c>
      <c r="H32" s="394" t="s">
        <v>97</v>
      </c>
      <c r="I32" s="395"/>
      <c r="J32" s="395"/>
      <c r="K32" s="395"/>
      <c r="L32" s="395"/>
      <c r="M32" s="395"/>
      <c r="N32" s="396"/>
      <c r="O32" s="261"/>
      <c r="P32" s="13">
        <v>65000</v>
      </c>
      <c r="Q32" s="13">
        <v>45000</v>
      </c>
      <c r="R32" s="14">
        <v>45000</v>
      </c>
      <c r="S32" s="14">
        <v>45000</v>
      </c>
      <c r="T32" s="261"/>
      <c r="U32" s="256"/>
      <c r="V32" s="139" t="s">
        <v>635</v>
      </c>
      <c r="W32" s="54"/>
      <c r="X32" s="55">
        <v>10000</v>
      </c>
      <c r="Y32" s="56">
        <f t="shared" si="4"/>
        <v>0</v>
      </c>
      <c r="Z32" s="15"/>
      <c r="AA32" s="261"/>
    </row>
    <row r="33" spans="1:27" ht="16.5" customHeight="1" thickBot="1">
      <c r="A33" s="261"/>
      <c r="B33" s="244"/>
      <c r="C33" s="170"/>
      <c r="D33" s="19" t="s">
        <v>92</v>
      </c>
      <c r="E33" s="26" t="s">
        <v>0</v>
      </c>
      <c r="F33" s="17" t="s">
        <v>93</v>
      </c>
      <c r="H33" s="62"/>
      <c r="I33" s="62"/>
      <c r="J33" s="260"/>
      <c r="K33" s="260"/>
      <c r="L33" s="260"/>
      <c r="M33" s="260"/>
      <c r="N33" s="260"/>
      <c r="O33" s="12"/>
      <c r="P33" s="13"/>
      <c r="Q33" s="13"/>
      <c r="R33" s="14"/>
      <c r="S33" s="14"/>
      <c r="U33" s="256"/>
      <c r="V33" s="233" t="s">
        <v>493</v>
      </c>
      <c r="W33" s="54"/>
      <c r="X33" s="55"/>
      <c r="Y33" s="56">
        <f t="shared" si="4"/>
        <v>0</v>
      </c>
      <c r="Z33" s="15"/>
      <c r="AA33" s="261"/>
    </row>
    <row r="34" spans="1:27" ht="16.5" customHeight="1" thickTop="1">
      <c r="A34" s="261"/>
      <c r="B34" s="244"/>
      <c r="C34" s="170"/>
      <c r="D34" s="19" t="s">
        <v>23</v>
      </c>
      <c r="E34" s="25">
        <v>0.5416666666666666</v>
      </c>
      <c r="F34" s="17" t="s">
        <v>123</v>
      </c>
      <c r="H34" s="330" t="s">
        <v>167</v>
      </c>
      <c r="I34" s="331"/>
      <c r="J34" s="332" t="s">
        <v>168</v>
      </c>
      <c r="K34" s="333"/>
      <c r="L34" s="333"/>
      <c r="M34" s="333"/>
      <c r="N34" s="334"/>
      <c r="O34" s="12"/>
      <c r="P34" s="13">
        <v>1</v>
      </c>
      <c r="Q34" s="13">
        <v>-5000</v>
      </c>
      <c r="R34" s="13">
        <v>-5000</v>
      </c>
      <c r="S34" s="14">
        <v>-5000</v>
      </c>
      <c r="T34" s="261"/>
      <c r="U34" s="312"/>
      <c r="V34" s="139"/>
      <c r="W34" s="54"/>
      <c r="X34" s="55"/>
      <c r="Y34" s="56">
        <f>SUM(W34*X34)</f>
        <v>0</v>
      </c>
      <c r="Z34" s="15"/>
      <c r="AA34" s="261"/>
    </row>
    <row r="35" spans="1:27" ht="16.5" customHeight="1">
      <c r="A35" s="261"/>
      <c r="B35" s="244"/>
      <c r="C35" s="170"/>
      <c r="D35" s="170"/>
      <c r="E35" s="251" t="s">
        <v>1</v>
      </c>
      <c r="F35" s="252" t="s">
        <v>524</v>
      </c>
      <c r="H35" s="352" t="s">
        <v>169</v>
      </c>
      <c r="I35" s="353"/>
      <c r="J35" s="327" t="s">
        <v>170</v>
      </c>
      <c r="K35" s="328"/>
      <c r="L35" s="328"/>
      <c r="M35" s="328"/>
      <c r="N35" s="329"/>
      <c r="O35" s="261"/>
      <c r="P35" s="13">
        <v>1</v>
      </c>
      <c r="Q35" s="13">
        <v>-30000</v>
      </c>
      <c r="R35" s="13">
        <v>-25000</v>
      </c>
      <c r="S35" s="14">
        <v>-15000</v>
      </c>
      <c r="T35" s="261"/>
      <c r="U35" s="312"/>
      <c r="V35" s="311" t="s">
        <v>628</v>
      </c>
      <c r="W35" s="54"/>
      <c r="X35" s="55">
        <v>5000</v>
      </c>
      <c r="Y35" s="56">
        <f>SUM(W35*X35)</f>
        <v>0</v>
      </c>
      <c r="Z35" s="15"/>
      <c r="AA35" s="261"/>
    </row>
    <row r="36" spans="1:27" ht="16.5" customHeight="1">
      <c r="A36" s="261"/>
      <c r="B36" s="244"/>
      <c r="C36" s="170"/>
      <c r="D36" s="23" t="s">
        <v>24</v>
      </c>
      <c r="E36" s="26" t="s">
        <v>0</v>
      </c>
      <c r="F36" s="17" t="s">
        <v>466</v>
      </c>
      <c r="H36" s="352" t="s">
        <v>171</v>
      </c>
      <c r="I36" s="353"/>
      <c r="J36" s="379" t="s">
        <v>172</v>
      </c>
      <c r="K36" s="380"/>
      <c r="L36" s="380"/>
      <c r="M36" s="380"/>
      <c r="N36" s="381"/>
      <c r="O36" s="261"/>
      <c r="P36" s="13">
        <v>1</v>
      </c>
      <c r="Q36" s="13">
        <v>-10000</v>
      </c>
      <c r="R36" s="13">
        <v>-5000</v>
      </c>
      <c r="S36" s="13">
        <v>-5000</v>
      </c>
      <c r="T36" s="261"/>
      <c r="U36" s="312"/>
      <c r="V36" s="293"/>
      <c r="W36" s="54"/>
      <c r="X36" s="55"/>
      <c r="Y36" s="56">
        <f>SUM(W36*X36)</f>
        <v>0</v>
      </c>
      <c r="Z36" s="15"/>
      <c r="AA36" s="261"/>
    </row>
    <row r="37" spans="1:27" ht="16.5" customHeight="1" thickBot="1">
      <c r="A37" s="261"/>
      <c r="B37" s="244"/>
      <c r="C37" s="170"/>
      <c r="D37" s="28" t="s">
        <v>13</v>
      </c>
      <c r="E37" s="29" t="s">
        <v>14</v>
      </c>
      <c r="F37" s="104" t="s">
        <v>467</v>
      </c>
      <c r="H37" s="352" t="s">
        <v>173</v>
      </c>
      <c r="I37" s="353"/>
      <c r="J37" s="373" t="s">
        <v>174</v>
      </c>
      <c r="K37" s="374"/>
      <c r="L37" s="374"/>
      <c r="M37" s="374"/>
      <c r="N37" s="375"/>
      <c r="O37" s="261"/>
      <c r="P37" s="13">
        <v>1</v>
      </c>
      <c r="Q37" s="13">
        <v>-35000</v>
      </c>
      <c r="R37" s="14">
        <v>-20000</v>
      </c>
      <c r="S37" s="14">
        <v>-15000</v>
      </c>
      <c r="T37" s="261"/>
      <c r="U37" s="256"/>
      <c r="V37" s="45"/>
      <c r="W37" s="137"/>
      <c r="X37" s="86"/>
      <c r="Y37" s="72">
        <f t="shared" si="4"/>
        <v>0</v>
      </c>
      <c r="Z37" s="15"/>
      <c r="AA37" s="261"/>
    </row>
    <row r="38" spans="1:27" ht="21" customHeight="1" thickBot="1" thickTop="1">
      <c r="A38" s="261"/>
      <c r="B38" s="244"/>
      <c r="C38" s="170"/>
      <c r="D38" s="28" t="s">
        <v>15</v>
      </c>
      <c r="E38" s="80" t="s">
        <v>16</v>
      </c>
      <c r="F38" s="102" t="s">
        <v>468</v>
      </c>
      <c r="H38" s="368" t="s">
        <v>175</v>
      </c>
      <c r="I38" s="369"/>
      <c r="J38" s="327" t="s">
        <v>176</v>
      </c>
      <c r="K38" s="328"/>
      <c r="L38" s="328"/>
      <c r="M38" s="328"/>
      <c r="N38" s="329"/>
      <c r="O38" s="12"/>
      <c r="P38" s="13">
        <v>1</v>
      </c>
      <c r="Q38" s="13">
        <v>-15000</v>
      </c>
      <c r="R38" s="13">
        <v>-10000</v>
      </c>
      <c r="S38" s="13">
        <v>-10000</v>
      </c>
      <c r="T38" s="261"/>
      <c r="U38" s="376"/>
      <c r="V38" s="376"/>
      <c r="W38" s="376"/>
      <c r="X38" s="376"/>
      <c r="Y38" s="376"/>
      <c r="Z38" s="376"/>
      <c r="AA38" s="261"/>
    </row>
    <row r="39" spans="1:27" ht="16.5" customHeight="1" thickBot="1" thickTop="1">
      <c r="A39" s="261"/>
      <c r="B39" s="244"/>
      <c r="C39" s="170"/>
      <c r="D39" s="28" t="s">
        <v>17</v>
      </c>
      <c r="E39" s="81" t="s">
        <v>18</v>
      </c>
      <c r="F39" s="92" t="s">
        <v>98</v>
      </c>
      <c r="H39" s="350"/>
      <c r="I39" s="351"/>
      <c r="J39" s="327" t="s">
        <v>482</v>
      </c>
      <c r="K39" s="328"/>
      <c r="L39" s="328"/>
      <c r="M39" s="328"/>
      <c r="N39" s="329"/>
      <c r="O39" s="261"/>
      <c r="P39" s="13">
        <v>1</v>
      </c>
      <c r="Q39" s="13">
        <v>-55000</v>
      </c>
      <c r="R39" s="13">
        <v>-25000</v>
      </c>
      <c r="S39" s="13">
        <v>-15000</v>
      </c>
      <c r="T39" s="261"/>
      <c r="U39" s="256"/>
      <c r="V39" s="46" t="s">
        <v>102</v>
      </c>
      <c r="W39" s="389" t="s">
        <v>497</v>
      </c>
      <c r="X39" s="390"/>
      <c r="Y39" s="390"/>
      <c r="Z39" s="15"/>
      <c r="AA39" s="261"/>
    </row>
    <row r="40" spans="1:27" ht="16.5" customHeight="1" thickBot="1" thickTop="1">
      <c r="A40" s="261"/>
      <c r="B40" s="244"/>
      <c r="C40" s="170"/>
      <c r="D40" s="28" t="s">
        <v>12</v>
      </c>
      <c r="E40" s="29" t="s">
        <v>19</v>
      </c>
      <c r="F40" s="101" t="s">
        <v>469</v>
      </c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261"/>
      <c r="P40" s="261"/>
      <c r="Q40" s="261"/>
      <c r="R40" s="261"/>
      <c r="S40" s="261"/>
      <c r="T40" s="261"/>
      <c r="U40" s="376"/>
      <c r="V40" s="376"/>
      <c r="W40" s="376"/>
      <c r="X40" s="376"/>
      <c r="Y40" s="376"/>
      <c r="Z40" s="376"/>
      <c r="AA40" s="261"/>
    </row>
    <row r="41" spans="1:27" ht="16.5" customHeight="1" thickBot="1" thickTop="1">
      <c r="A41" s="261"/>
      <c r="B41" s="244"/>
      <c r="C41" s="170"/>
      <c r="D41" s="74" t="s">
        <v>99</v>
      </c>
      <c r="E41" s="75" t="s">
        <v>0</v>
      </c>
      <c r="F41" s="103" t="s">
        <v>100</v>
      </c>
      <c r="H41" s="352" t="s">
        <v>644</v>
      </c>
      <c r="I41" s="353"/>
      <c r="J41" s="327" t="s">
        <v>179</v>
      </c>
      <c r="K41" s="328"/>
      <c r="L41" s="328"/>
      <c r="M41" s="328"/>
      <c r="N41" s="329"/>
      <c r="O41" s="261"/>
      <c r="P41" s="261"/>
      <c r="Q41" s="261"/>
      <c r="R41" s="261"/>
      <c r="S41" s="261"/>
      <c r="T41" s="261"/>
      <c r="U41" s="256"/>
      <c r="V41" s="47" t="s">
        <v>103</v>
      </c>
      <c r="W41" s="384">
        <f>SUM(Y23+Y25+Y26+Y31+Y32+Y33+Y37+Y27+Y28+Y29+Y30+Y34+Y35+Y36)</f>
        <v>0</v>
      </c>
      <c r="X41" s="385"/>
      <c r="Y41" s="385"/>
      <c r="Z41" s="15"/>
      <c r="AA41" s="261"/>
    </row>
    <row r="42" spans="1:27" ht="16.5" customHeight="1" thickBot="1" thickTop="1">
      <c r="A42" s="261"/>
      <c r="B42" s="244"/>
      <c r="C42" s="170"/>
      <c r="D42" s="294" t="s">
        <v>607</v>
      </c>
      <c r="E42" s="75" t="s">
        <v>0</v>
      </c>
      <c r="F42" s="103" t="s">
        <v>608</v>
      </c>
      <c r="H42" s="337"/>
      <c r="I42" s="338"/>
      <c r="J42" s="339" t="s">
        <v>486</v>
      </c>
      <c r="K42" s="340"/>
      <c r="L42" s="340"/>
      <c r="M42" s="340"/>
      <c r="N42" s="341"/>
      <c r="O42" s="261"/>
      <c r="P42" s="261"/>
      <c r="Q42" s="261"/>
      <c r="R42" s="261"/>
      <c r="S42" s="261"/>
      <c r="T42" s="261"/>
      <c r="U42" s="261"/>
      <c r="V42" s="372" t="s">
        <v>104</v>
      </c>
      <c r="W42" s="372"/>
      <c r="X42" s="372"/>
      <c r="Y42" s="372"/>
      <c r="Z42" s="261"/>
      <c r="AA42" s="261"/>
    </row>
    <row r="43" spans="1:27" ht="17.25" customHeight="1" thickTop="1">
      <c r="A43" s="261"/>
      <c r="B43" s="244"/>
      <c r="C43" s="170"/>
      <c r="D43" s="19" t="s">
        <v>25</v>
      </c>
      <c r="E43" s="26" t="s">
        <v>0</v>
      </c>
      <c r="F43" s="104" t="s">
        <v>126</v>
      </c>
      <c r="H43" s="361" t="s">
        <v>487</v>
      </c>
      <c r="I43" s="362"/>
      <c r="J43" s="362"/>
      <c r="K43" s="362"/>
      <c r="L43" s="362"/>
      <c r="M43" s="362"/>
      <c r="N43" s="362"/>
      <c r="O43" s="261"/>
      <c r="T43" s="261"/>
      <c r="U43" s="261"/>
      <c r="V43" s="377" t="s">
        <v>105</v>
      </c>
      <c r="W43" s="378"/>
      <c r="X43" s="378"/>
      <c r="Y43" s="378"/>
      <c r="Z43" s="15"/>
      <c r="AA43" s="261"/>
    </row>
    <row r="44" spans="1:27" ht="16.5" customHeight="1" thickBot="1">
      <c r="A44" s="261"/>
      <c r="B44" s="244"/>
      <c r="C44" s="170"/>
      <c r="D44" s="74" t="s">
        <v>20</v>
      </c>
      <c r="E44" s="243">
        <v>0.7083333333333334</v>
      </c>
      <c r="F44" s="17" t="s">
        <v>533</v>
      </c>
      <c r="H44" s="364"/>
      <c r="I44" s="364"/>
      <c r="J44" s="364"/>
      <c r="K44" s="364"/>
      <c r="L44" s="364"/>
      <c r="M44" s="364"/>
      <c r="N44" s="364"/>
      <c r="O44" s="261"/>
      <c r="P44" s="261"/>
      <c r="Q44" s="261"/>
      <c r="R44" s="261"/>
      <c r="S44" s="261"/>
      <c r="T44" s="261"/>
      <c r="U44" s="261"/>
      <c r="V44" s="370" t="s">
        <v>106</v>
      </c>
      <c r="W44" s="371"/>
      <c r="X44" s="371"/>
      <c r="Y44" s="371"/>
      <c r="Z44" s="15"/>
      <c r="AA44" s="261"/>
    </row>
    <row r="45" spans="1:27" ht="16.5" customHeight="1" thickTop="1">
      <c r="A45" s="261"/>
      <c r="B45" s="244"/>
      <c r="C45" s="170"/>
      <c r="D45" s="74" t="s">
        <v>21</v>
      </c>
      <c r="E45" s="243">
        <v>0.75</v>
      </c>
      <c r="F45" s="104" t="s">
        <v>22</v>
      </c>
      <c r="H45" s="358" t="s">
        <v>488</v>
      </c>
      <c r="I45" s="359"/>
      <c r="J45" s="359"/>
      <c r="K45" s="359"/>
      <c r="L45" s="359"/>
      <c r="M45" s="359"/>
      <c r="N45" s="360"/>
      <c r="O45" s="261"/>
      <c r="P45" s="261"/>
      <c r="Q45" s="261"/>
      <c r="R45" s="261"/>
      <c r="S45" s="261"/>
      <c r="T45" s="261"/>
      <c r="U45" s="261"/>
      <c r="V45" s="354" t="s">
        <v>107</v>
      </c>
      <c r="W45" s="355"/>
      <c r="X45" s="355"/>
      <c r="Y45" s="355"/>
      <c r="Z45" s="15"/>
      <c r="AA45" s="261"/>
    </row>
    <row r="46" spans="1:27" ht="16.5" customHeight="1">
      <c r="A46" s="261"/>
      <c r="B46" s="244"/>
      <c r="C46" s="170"/>
      <c r="D46" s="170"/>
      <c r="E46" s="253" t="s">
        <v>2</v>
      </c>
      <c r="F46" s="299" t="s">
        <v>643</v>
      </c>
      <c r="H46" s="324" t="s">
        <v>366</v>
      </c>
      <c r="I46" s="325"/>
      <c r="J46" s="325"/>
      <c r="K46" s="325"/>
      <c r="L46" s="325"/>
      <c r="M46" s="325"/>
      <c r="N46" s="326"/>
      <c r="O46" s="261"/>
      <c r="P46" s="261"/>
      <c r="Q46" s="261"/>
      <c r="R46" s="261"/>
      <c r="S46" s="261"/>
      <c r="T46" s="261"/>
      <c r="U46" s="261"/>
      <c r="V46" s="382" t="s">
        <v>109</v>
      </c>
      <c r="W46" s="383"/>
      <c r="X46" s="383"/>
      <c r="Y46" s="383"/>
      <c r="Z46" s="15"/>
      <c r="AA46" s="261"/>
    </row>
    <row r="47" spans="1:27" ht="16.5" customHeight="1">
      <c r="A47" s="261"/>
      <c r="B47" s="463" t="s">
        <v>534</v>
      </c>
      <c r="C47" s="464"/>
      <c r="D47" s="464"/>
      <c r="E47" s="464"/>
      <c r="F47" s="465"/>
      <c r="H47" s="365" t="s">
        <v>490</v>
      </c>
      <c r="I47" s="366"/>
      <c r="J47" s="366"/>
      <c r="K47" s="366"/>
      <c r="L47" s="366"/>
      <c r="M47" s="366"/>
      <c r="N47" s="367"/>
      <c r="O47" s="261"/>
      <c r="P47" s="261"/>
      <c r="Q47" s="261"/>
      <c r="R47" s="261"/>
      <c r="S47" s="261"/>
      <c r="T47" s="261"/>
      <c r="U47" s="261"/>
      <c r="V47" s="356" t="s">
        <v>111</v>
      </c>
      <c r="W47" s="357"/>
      <c r="X47" s="357"/>
      <c r="Y47" s="357"/>
      <c r="Z47" s="15"/>
      <c r="AA47" s="261"/>
    </row>
    <row r="48" spans="1:27" ht="16.5" customHeight="1">
      <c r="A48" s="261"/>
      <c r="B48" s="255"/>
      <c r="C48" s="255"/>
      <c r="D48" s="255"/>
      <c r="E48" s="255"/>
      <c r="F48" s="254"/>
      <c r="H48" s="344" t="s">
        <v>491</v>
      </c>
      <c r="I48" s="345"/>
      <c r="J48" s="345"/>
      <c r="K48" s="345"/>
      <c r="L48" s="345"/>
      <c r="M48" s="345"/>
      <c r="N48" s="346"/>
      <c r="O48" s="261"/>
      <c r="P48" s="261"/>
      <c r="Q48" s="261"/>
      <c r="R48" s="261"/>
      <c r="S48" s="261"/>
      <c r="T48" s="261"/>
      <c r="U48" s="261"/>
      <c r="V48" s="356" t="s">
        <v>510</v>
      </c>
      <c r="W48" s="357"/>
      <c r="X48" s="357"/>
      <c r="Y48" s="357"/>
      <c r="Z48" s="15"/>
      <c r="AA48" s="261"/>
    </row>
    <row r="49" spans="1:27" ht="16.5" customHeight="1">
      <c r="A49" s="261"/>
      <c r="B49" s="70" t="s">
        <v>108</v>
      </c>
      <c r="C49" s="70" t="s">
        <v>77</v>
      </c>
      <c r="D49" s="71" t="s">
        <v>78</v>
      </c>
      <c r="E49" s="24">
        <v>0.125</v>
      </c>
      <c r="F49" s="105" t="s">
        <v>30</v>
      </c>
      <c r="H49" s="324" t="s">
        <v>492</v>
      </c>
      <c r="I49" s="325"/>
      <c r="J49" s="325"/>
      <c r="K49" s="325"/>
      <c r="L49" s="325"/>
      <c r="M49" s="325"/>
      <c r="N49" s="326"/>
      <c r="O49" s="261"/>
      <c r="P49" s="261"/>
      <c r="Q49" s="261"/>
      <c r="R49" s="261"/>
      <c r="S49" s="261"/>
      <c r="T49" s="261"/>
      <c r="U49" s="261"/>
      <c r="V49" s="356" t="s">
        <v>113</v>
      </c>
      <c r="W49" s="357"/>
      <c r="X49" s="357"/>
      <c r="Y49" s="357"/>
      <c r="Z49" s="15"/>
      <c r="AA49" s="261"/>
    </row>
    <row r="50" spans="1:27" ht="16.5" customHeight="1" thickBot="1">
      <c r="A50" s="261"/>
      <c r="B50" s="68"/>
      <c r="C50" s="130" t="s">
        <v>147</v>
      </c>
      <c r="D50" s="117" t="s">
        <v>144</v>
      </c>
      <c r="E50" s="24">
        <v>0.16666666666666666</v>
      </c>
      <c r="F50" s="114" t="s">
        <v>185</v>
      </c>
      <c r="H50" s="321" t="s">
        <v>645</v>
      </c>
      <c r="I50" s="322"/>
      <c r="J50" s="322"/>
      <c r="K50" s="322"/>
      <c r="L50" s="322"/>
      <c r="M50" s="322"/>
      <c r="N50" s="323"/>
      <c r="O50" s="261"/>
      <c r="P50" s="261"/>
      <c r="Q50" s="261"/>
      <c r="R50" s="261"/>
      <c r="S50" s="261"/>
      <c r="T50" s="261"/>
      <c r="U50" s="261"/>
      <c r="V50" s="356" t="s">
        <v>116</v>
      </c>
      <c r="W50" s="357"/>
      <c r="X50" s="357"/>
      <c r="Y50" s="357"/>
      <c r="Z50" s="15"/>
      <c r="AA50" s="261"/>
    </row>
    <row r="51" spans="1:26" ht="16.5" customHeight="1" thickBot="1" thickTop="1">
      <c r="A51" s="261"/>
      <c r="B51" s="68"/>
      <c r="C51" s="68"/>
      <c r="D51" s="69" t="s">
        <v>137</v>
      </c>
      <c r="E51" s="24">
        <v>0.3125</v>
      </c>
      <c r="F51" s="114" t="s">
        <v>138</v>
      </c>
      <c r="O51" s="261"/>
      <c r="P51" s="261"/>
      <c r="Q51" s="261"/>
      <c r="R51" s="261"/>
      <c r="S51" s="261"/>
      <c r="T51" s="261"/>
      <c r="U51" s="261"/>
      <c r="V51" s="342" t="s">
        <v>117</v>
      </c>
      <c r="W51" s="343"/>
      <c r="X51" s="343"/>
      <c r="Y51" s="343"/>
      <c r="Z51" s="15"/>
    </row>
    <row r="52" spans="1:26" ht="16.5" customHeight="1" thickTop="1">
      <c r="A52" s="261"/>
      <c r="B52" s="68"/>
      <c r="C52" s="130" t="s">
        <v>148</v>
      </c>
      <c r="D52" s="117" t="s">
        <v>543</v>
      </c>
      <c r="E52" s="24">
        <v>0.1875</v>
      </c>
      <c r="F52" s="114" t="s">
        <v>547</v>
      </c>
      <c r="O52" s="261"/>
      <c r="P52" s="261"/>
      <c r="Q52" s="261"/>
      <c r="R52" s="261"/>
      <c r="S52" s="261"/>
      <c r="U52" s="261"/>
      <c r="V52" s="261"/>
      <c r="W52" s="261"/>
      <c r="X52" s="261"/>
      <c r="Y52" s="261"/>
      <c r="Z52" s="261"/>
    </row>
    <row r="53" spans="1:19" ht="16.5" customHeight="1">
      <c r="A53" s="261"/>
      <c r="B53" s="68"/>
      <c r="C53" s="68"/>
      <c r="D53" s="69" t="s">
        <v>137</v>
      </c>
      <c r="E53" s="24">
        <v>0.3333333333333333</v>
      </c>
      <c r="F53" s="114" t="s">
        <v>548</v>
      </c>
      <c r="O53" s="261"/>
      <c r="P53" s="261"/>
      <c r="Q53" s="261"/>
      <c r="R53" s="261"/>
      <c r="S53" s="261"/>
    </row>
    <row r="54" spans="1:19" ht="16.5" customHeight="1">
      <c r="A54" s="261"/>
      <c r="B54" s="68"/>
      <c r="C54" s="130" t="s">
        <v>542</v>
      </c>
      <c r="D54" s="117" t="s">
        <v>145</v>
      </c>
      <c r="E54" s="24">
        <v>0.20833333333333334</v>
      </c>
      <c r="F54" s="114" t="s">
        <v>546</v>
      </c>
      <c r="O54" s="261"/>
      <c r="P54" s="261"/>
      <c r="Q54" s="261"/>
      <c r="R54" s="261"/>
      <c r="S54" s="261"/>
    </row>
    <row r="55" spans="1:19" ht="16.5" customHeight="1">
      <c r="A55" s="261"/>
      <c r="B55" s="68"/>
      <c r="C55" s="68"/>
      <c r="D55" s="69" t="s">
        <v>137</v>
      </c>
      <c r="E55" s="24">
        <v>0.3541666666666667</v>
      </c>
      <c r="F55" s="114" t="s">
        <v>138</v>
      </c>
      <c r="O55" s="261"/>
      <c r="P55" s="261"/>
      <c r="Q55" s="261"/>
      <c r="R55" s="261"/>
      <c r="S55" s="261"/>
    </row>
    <row r="56" spans="1:19" ht="16.5" customHeight="1">
      <c r="A56" s="261"/>
      <c r="B56" s="126"/>
      <c r="C56" s="126"/>
      <c r="D56" s="127"/>
      <c r="E56" s="31" t="s">
        <v>51</v>
      </c>
      <c r="F56" s="115" t="s">
        <v>118</v>
      </c>
      <c r="O56" s="261"/>
      <c r="P56" s="261"/>
      <c r="Q56" s="261"/>
      <c r="R56" s="261"/>
      <c r="S56" s="261"/>
    </row>
    <row r="57" spans="1:19" ht="16.5" customHeight="1">
      <c r="A57" s="261"/>
      <c r="B57" s="452" t="s">
        <v>143</v>
      </c>
      <c r="C57" s="453"/>
      <c r="D57" s="453"/>
      <c r="E57" s="453"/>
      <c r="F57" s="454"/>
      <c r="O57" s="261"/>
      <c r="P57" s="261"/>
      <c r="Q57" s="261"/>
      <c r="R57" s="261"/>
      <c r="S57" s="261"/>
    </row>
    <row r="58" spans="1:19" ht="16.5" customHeight="1">
      <c r="A58" s="261"/>
      <c r="B58" s="460" t="s">
        <v>119</v>
      </c>
      <c r="C58" s="460"/>
      <c r="D58" s="460"/>
      <c r="E58" s="460"/>
      <c r="F58" s="460"/>
      <c r="O58" s="261"/>
      <c r="P58" s="261"/>
      <c r="Q58" s="261"/>
      <c r="R58" s="261"/>
      <c r="S58" s="261"/>
    </row>
    <row r="59" spans="2:6" ht="16.5" customHeight="1">
      <c r="B59" s="420" t="s">
        <v>120</v>
      </c>
      <c r="C59" s="420"/>
      <c r="D59" s="420"/>
      <c r="E59" s="420"/>
      <c r="F59" s="420"/>
    </row>
    <row r="60" spans="2:6" ht="16.5" customHeight="1">
      <c r="B60" s="420" t="s">
        <v>121</v>
      </c>
      <c r="C60" s="420"/>
      <c r="D60" s="420"/>
      <c r="E60" s="420"/>
      <c r="F60" s="420"/>
    </row>
    <row r="61" spans="2:6" ht="21.75" customHeight="1">
      <c r="B61" s="420"/>
      <c r="C61" s="420"/>
      <c r="D61" s="420"/>
      <c r="E61" s="420"/>
      <c r="F61" s="420"/>
    </row>
    <row r="62" ht="16.5" customHeight="1"/>
    <row r="63" spans="2:6" ht="16.5" customHeight="1">
      <c r="B63" s="446" t="s">
        <v>127</v>
      </c>
      <c r="C63" s="446"/>
      <c r="D63" s="446"/>
      <c r="E63" s="446"/>
      <c r="F63" s="446"/>
    </row>
    <row r="64" spans="2:6" ht="16.5" customHeight="1">
      <c r="B64" s="434" t="s">
        <v>128</v>
      </c>
      <c r="C64" s="435"/>
      <c r="D64" s="435"/>
      <c r="E64" s="435"/>
      <c r="F64" s="436"/>
    </row>
    <row r="65" spans="2:6" ht="16.5" customHeight="1">
      <c r="B65" s="439" t="s">
        <v>35</v>
      </c>
      <c r="C65" s="439"/>
      <c r="D65" s="439"/>
      <c r="E65" s="439"/>
      <c r="F65" s="439"/>
    </row>
    <row r="66" spans="2:6" ht="16.5" customHeight="1">
      <c r="B66" s="116" t="s">
        <v>38</v>
      </c>
      <c r="C66" s="116" t="s">
        <v>39</v>
      </c>
      <c r="D66" s="116" t="s">
        <v>40</v>
      </c>
      <c r="E66" s="116" t="s">
        <v>41</v>
      </c>
      <c r="F66" s="108" t="s">
        <v>42</v>
      </c>
    </row>
    <row r="67" spans="2:6" ht="16.5" customHeight="1">
      <c r="B67" s="32" t="s">
        <v>45</v>
      </c>
      <c r="C67" s="258" t="s">
        <v>130</v>
      </c>
      <c r="D67" s="109" t="s">
        <v>46</v>
      </c>
      <c r="E67" s="16">
        <v>0.3333333333333333</v>
      </c>
      <c r="F67" s="113" t="s">
        <v>139</v>
      </c>
    </row>
    <row r="68" spans="2:6" ht="16.5">
      <c r="B68" s="68"/>
      <c r="C68" s="130" t="s">
        <v>147</v>
      </c>
      <c r="D68" s="117" t="s">
        <v>144</v>
      </c>
      <c r="E68" s="16">
        <v>0.3680555555555556</v>
      </c>
      <c r="F68" s="131" t="s">
        <v>132</v>
      </c>
    </row>
    <row r="69" spans="2:6" ht="16.5">
      <c r="B69" s="68"/>
      <c r="C69" s="68"/>
      <c r="D69" s="69" t="s">
        <v>50</v>
      </c>
      <c r="E69" s="118">
        <v>0.5104166666666666</v>
      </c>
      <c r="F69" s="106" t="s">
        <v>146</v>
      </c>
    </row>
    <row r="70" spans="2:6" ht="16.5">
      <c r="B70" s="68"/>
      <c r="C70" s="130" t="s">
        <v>148</v>
      </c>
      <c r="D70" s="117" t="s">
        <v>145</v>
      </c>
      <c r="E70" s="16">
        <v>0.40972222222222227</v>
      </c>
      <c r="F70" s="106" t="s">
        <v>132</v>
      </c>
    </row>
    <row r="71" spans="2:6" ht="16.5">
      <c r="B71" s="68"/>
      <c r="C71" s="68"/>
      <c r="D71" s="69" t="s">
        <v>50</v>
      </c>
      <c r="E71" s="118">
        <v>0.5520833333333334</v>
      </c>
      <c r="F71" s="106" t="s">
        <v>133</v>
      </c>
    </row>
    <row r="72" spans="2:6" ht="16.5">
      <c r="B72" s="68"/>
      <c r="C72" s="68"/>
      <c r="D72" s="69"/>
      <c r="E72" s="119" t="s">
        <v>51</v>
      </c>
      <c r="F72" s="106" t="s">
        <v>140</v>
      </c>
    </row>
    <row r="73" spans="2:6" ht="16.5" customHeight="1">
      <c r="B73" s="68"/>
      <c r="C73" s="68"/>
      <c r="D73" s="69"/>
      <c r="E73" s="120" t="s">
        <v>53</v>
      </c>
      <c r="F73" s="106" t="s">
        <v>141</v>
      </c>
    </row>
    <row r="74" spans="2:6" ht="16.5">
      <c r="B74" s="68"/>
      <c r="C74" s="68"/>
      <c r="D74" s="110" t="s">
        <v>110</v>
      </c>
      <c r="E74" s="121">
        <v>0.6458333333333334</v>
      </c>
      <c r="F74" s="114" t="s">
        <v>151</v>
      </c>
    </row>
    <row r="75" spans="2:6" ht="16.5">
      <c r="B75" s="68"/>
      <c r="C75" s="68"/>
      <c r="D75" s="132" t="s">
        <v>152</v>
      </c>
      <c r="E75" s="119" t="s">
        <v>51</v>
      </c>
      <c r="F75" s="128" t="s">
        <v>181</v>
      </c>
    </row>
    <row r="76" spans="2:6" ht="16.5" customHeight="1">
      <c r="B76" s="68"/>
      <c r="C76" s="68"/>
      <c r="D76" s="69"/>
      <c r="E76" s="121">
        <v>0.7222222222222222</v>
      </c>
      <c r="F76" s="114" t="s">
        <v>58</v>
      </c>
    </row>
    <row r="77" spans="2:6" ht="17.25" customHeight="1">
      <c r="B77" s="68"/>
      <c r="C77" s="68"/>
      <c r="D77" s="110" t="s">
        <v>114</v>
      </c>
      <c r="E77" s="121">
        <v>0.7291666666666666</v>
      </c>
      <c r="F77" s="106" t="s">
        <v>115</v>
      </c>
    </row>
    <row r="78" spans="2:6" ht="19.5" customHeight="1">
      <c r="B78" s="68"/>
      <c r="C78" s="68"/>
      <c r="D78" s="110"/>
      <c r="E78" s="120" t="s">
        <v>53</v>
      </c>
      <c r="F78" s="107" t="s">
        <v>182</v>
      </c>
    </row>
    <row r="79" spans="2:6" ht="16.5" customHeight="1">
      <c r="B79" s="68"/>
      <c r="C79" s="68"/>
      <c r="D79" s="69"/>
      <c r="E79" s="121">
        <v>0.7708333333333334</v>
      </c>
      <c r="F79" s="106" t="s">
        <v>58</v>
      </c>
    </row>
    <row r="80" spans="2:6" ht="16.5" customHeight="1">
      <c r="B80" s="68"/>
      <c r="C80" s="68"/>
      <c r="D80" s="69" t="s">
        <v>69</v>
      </c>
      <c r="E80" s="123" t="s">
        <v>70</v>
      </c>
      <c r="F80" s="114" t="s">
        <v>122</v>
      </c>
    </row>
    <row r="81" spans="2:6" ht="21.75" customHeight="1">
      <c r="B81" s="452" t="s">
        <v>150</v>
      </c>
      <c r="C81" s="453"/>
      <c r="D81" s="453"/>
      <c r="E81" s="453"/>
      <c r="F81" s="454"/>
    </row>
    <row r="82" spans="2:6" ht="19.5" customHeight="1">
      <c r="B82" s="455"/>
      <c r="C82" s="456"/>
      <c r="D82" s="456"/>
      <c r="E82" s="456"/>
      <c r="F82" s="457"/>
    </row>
    <row r="83" spans="2:6" ht="16.5">
      <c r="B83" s="70" t="s">
        <v>76</v>
      </c>
      <c r="C83" s="70" t="s">
        <v>77</v>
      </c>
      <c r="D83" s="71" t="s">
        <v>78</v>
      </c>
      <c r="E83" s="24">
        <v>0.2916666666666667</v>
      </c>
      <c r="F83" s="112" t="s">
        <v>79</v>
      </c>
    </row>
    <row r="84" spans="2:6" ht="16.5">
      <c r="B84" s="18"/>
      <c r="C84" s="21"/>
      <c r="D84" s="19" t="s">
        <v>4</v>
      </c>
      <c r="E84" s="25">
        <v>0.3333333333333333</v>
      </c>
      <c r="F84" s="17" t="s">
        <v>5</v>
      </c>
    </row>
    <row r="85" spans="2:6" ht="16.5">
      <c r="B85" s="18"/>
      <c r="C85" s="21"/>
      <c r="D85" s="458" t="s">
        <v>6</v>
      </c>
      <c r="E85" s="459"/>
      <c r="F85" s="124" t="s">
        <v>28</v>
      </c>
    </row>
    <row r="86" spans="2:6" ht="16.5">
      <c r="B86" s="18"/>
      <c r="C86" s="21"/>
      <c r="D86" s="21" t="s">
        <v>7</v>
      </c>
      <c r="E86" s="26" t="s">
        <v>0</v>
      </c>
      <c r="F86" s="17" t="s">
        <v>8</v>
      </c>
    </row>
    <row r="87" spans="2:6" ht="16.5">
      <c r="B87" s="18"/>
      <c r="C87" s="21"/>
      <c r="D87" s="21"/>
      <c r="E87" s="26" t="s">
        <v>0</v>
      </c>
      <c r="F87" s="17" t="s">
        <v>9</v>
      </c>
    </row>
    <row r="88" spans="2:6" ht="16.5">
      <c r="B88" s="18"/>
      <c r="C88" s="21"/>
      <c r="D88" s="19" t="s">
        <v>10</v>
      </c>
      <c r="E88" s="26" t="s">
        <v>0</v>
      </c>
      <c r="F88" s="17" t="s">
        <v>31</v>
      </c>
    </row>
    <row r="89" spans="2:6" ht="16.5">
      <c r="B89" s="18"/>
      <c r="C89" s="21"/>
      <c r="D89" s="21"/>
      <c r="E89" s="26" t="s">
        <v>0</v>
      </c>
      <c r="F89" s="17" t="s">
        <v>11</v>
      </c>
    </row>
    <row r="90" spans="2:6" ht="16.5">
      <c r="B90" s="18"/>
      <c r="C90" s="21"/>
      <c r="D90" s="82" t="s">
        <v>159</v>
      </c>
      <c r="E90" s="26" t="s">
        <v>0</v>
      </c>
      <c r="F90" s="17" t="s">
        <v>88</v>
      </c>
    </row>
    <row r="91" spans="2:6" ht="16.5">
      <c r="B91" s="18"/>
      <c r="C91" s="21"/>
      <c r="D91" s="83" t="s">
        <v>89</v>
      </c>
      <c r="E91" s="26" t="s">
        <v>0</v>
      </c>
      <c r="F91" s="20" t="s">
        <v>90</v>
      </c>
    </row>
    <row r="92" spans="2:6" ht="16.5">
      <c r="B92" s="18"/>
      <c r="C92" s="21"/>
      <c r="D92" s="19" t="s">
        <v>92</v>
      </c>
      <c r="E92" s="26" t="s">
        <v>0</v>
      </c>
      <c r="F92" s="17" t="s">
        <v>93</v>
      </c>
    </row>
    <row r="93" spans="2:6" ht="21" customHeight="1">
      <c r="B93" s="18"/>
      <c r="C93" s="21"/>
      <c r="D93" s="19" t="s">
        <v>23</v>
      </c>
      <c r="E93" s="25">
        <v>0.5416666666666666</v>
      </c>
      <c r="F93" s="17" t="s">
        <v>123</v>
      </c>
    </row>
    <row r="94" spans="2:6" ht="16.5">
      <c r="B94" s="18"/>
      <c r="C94" s="21"/>
      <c r="D94" s="21"/>
      <c r="E94" s="27" t="s">
        <v>1</v>
      </c>
      <c r="F94" s="20" t="s">
        <v>27</v>
      </c>
    </row>
    <row r="95" spans="2:6" ht="18" customHeight="1">
      <c r="B95" s="18"/>
      <c r="C95" s="21"/>
      <c r="D95" s="23" t="s">
        <v>24</v>
      </c>
      <c r="E95" s="26" t="s">
        <v>0</v>
      </c>
      <c r="F95" s="17" t="s">
        <v>184</v>
      </c>
    </row>
    <row r="96" spans="2:6" ht="16.5" customHeight="1">
      <c r="B96" s="18"/>
      <c r="C96" s="21"/>
      <c r="D96" s="28" t="s">
        <v>13</v>
      </c>
      <c r="E96" s="29" t="s">
        <v>14</v>
      </c>
      <c r="F96" s="101" t="s">
        <v>124</v>
      </c>
    </row>
    <row r="97" spans="2:6" ht="21" customHeight="1">
      <c r="B97" s="18"/>
      <c r="C97" s="21"/>
      <c r="D97" s="28" t="s">
        <v>15</v>
      </c>
      <c r="E97" s="80" t="s">
        <v>16</v>
      </c>
      <c r="F97" s="102" t="s">
        <v>125</v>
      </c>
    </row>
    <row r="98" spans="2:6" ht="16.5">
      <c r="B98" s="18"/>
      <c r="C98" s="21"/>
      <c r="D98" s="28" t="s">
        <v>17</v>
      </c>
      <c r="E98" s="81" t="s">
        <v>18</v>
      </c>
      <c r="F98" s="92" t="s">
        <v>98</v>
      </c>
    </row>
    <row r="99" spans="2:6" ht="16.5">
      <c r="B99" s="18"/>
      <c r="C99" s="21"/>
      <c r="D99" s="28" t="s">
        <v>12</v>
      </c>
      <c r="E99" s="29" t="s">
        <v>19</v>
      </c>
      <c r="F99" s="101" t="s">
        <v>29</v>
      </c>
    </row>
    <row r="100" spans="2:6" ht="16.5">
      <c r="B100" s="18"/>
      <c r="C100" s="21"/>
      <c r="D100" s="74" t="s">
        <v>99</v>
      </c>
      <c r="E100" s="75" t="s">
        <v>0</v>
      </c>
      <c r="F100" s="103" t="s">
        <v>100</v>
      </c>
    </row>
    <row r="101" spans="2:6" ht="16.5" customHeight="1">
      <c r="B101" s="18"/>
      <c r="C101" s="21"/>
      <c r="D101" s="74" t="s">
        <v>101</v>
      </c>
      <c r="E101" s="75" t="s">
        <v>0</v>
      </c>
      <c r="F101" s="103" t="s">
        <v>156</v>
      </c>
    </row>
    <row r="102" spans="2:6" ht="16.5">
      <c r="B102" s="18"/>
      <c r="C102" s="21"/>
      <c r="D102" s="19" t="s">
        <v>25</v>
      </c>
      <c r="E102" s="26" t="s">
        <v>0</v>
      </c>
      <c r="F102" s="104" t="s">
        <v>126</v>
      </c>
    </row>
    <row r="103" spans="2:6" ht="16.5">
      <c r="B103" s="18"/>
      <c r="C103" s="21"/>
      <c r="D103" s="19" t="s">
        <v>20</v>
      </c>
      <c r="E103" s="25">
        <v>0.7083333333333334</v>
      </c>
      <c r="F103" s="17" t="s">
        <v>26</v>
      </c>
    </row>
    <row r="104" spans="2:6" ht="16.5">
      <c r="B104" s="18"/>
      <c r="C104" s="21"/>
      <c r="D104" s="19" t="s">
        <v>21</v>
      </c>
      <c r="E104" s="25">
        <v>0.75</v>
      </c>
      <c r="F104" s="17" t="s">
        <v>22</v>
      </c>
    </row>
    <row r="105" spans="2:6" ht="16.5">
      <c r="B105" s="18"/>
      <c r="C105" s="21"/>
      <c r="D105" s="21"/>
      <c r="E105" s="30" t="s">
        <v>2</v>
      </c>
      <c r="F105" s="59" t="s">
        <v>3</v>
      </c>
    </row>
    <row r="106" spans="2:6" ht="16.5">
      <c r="B106" s="347" t="s">
        <v>32</v>
      </c>
      <c r="C106" s="348"/>
      <c r="D106" s="348"/>
      <c r="E106" s="348"/>
      <c r="F106" s="349"/>
    </row>
    <row r="107" spans="2:6" ht="16.5" customHeight="1">
      <c r="B107" s="466"/>
      <c r="C107" s="466"/>
      <c r="D107" s="466"/>
      <c r="E107" s="466"/>
      <c r="F107" s="466"/>
    </row>
    <row r="108" spans="2:6" ht="16.5" customHeight="1">
      <c r="B108" s="70" t="s">
        <v>108</v>
      </c>
      <c r="C108" s="70" t="s">
        <v>77</v>
      </c>
      <c r="D108" s="71" t="s">
        <v>78</v>
      </c>
      <c r="E108" s="24">
        <v>0.25</v>
      </c>
      <c r="F108" s="105" t="s">
        <v>30</v>
      </c>
    </row>
    <row r="109" spans="2:6" ht="16.5" customHeight="1">
      <c r="B109" s="68"/>
      <c r="C109" s="68"/>
      <c r="D109" s="110" t="s">
        <v>55</v>
      </c>
      <c r="E109" s="16">
        <v>0.2916666666666667</v>
      </c>
      <c r="F109" s="106" t="s">
        <v>142</v>
      </c>
    </row>
    <row r="110" spans="2:6" ht="16.5" customHeight="1">
      <c r="B110" s="68"/>
      <c r="C110" s="68"/>
      <c r="D110" s="132" t="s">
        <v>153</v>
      </c>
      <c r="E110" s="16">
        <v>0.4791666666666667</v>
      </c>
      <c r="F110" s="106" t="s">
        <v>58</v>
      </c>
    </row>
    <row r="111" spans="2:6" ht="21.75" customHeight="1">
      <c r="B111" s="68"/>
      <c r="C111" s="68"/>
      <c r="D111" s="69"/>
      <c r="E111" s="31" t="s">
        <v>51</v>
      </c>
      <c r="F111" s="107" t="s">
        <v>183</v>
      </c>
    </row>
    <row r="112" spans="2:6" ht="16.5">
      <c r="B112" s="68"/>
      <c r="C112" s="68"/>
      <c r="D112" s="110" t="s">
        <v>65</v>
      </c>
      <c r="E112" s="22" t="s">
        <v>51</v>
      </c>
      <c r="F112" s="106" t="s">
        <v>66</v>
      </c>
    </row>
    <row r="113" spans="2:6" ht="16.5">
      <c r="B113" s="68"/>
      <c r="C113" s="68"/>
      <c r="D113" s="125" t="s">
        <v>134</v>
      </c>
      <c r="E113" s="24">
        <v>0.5416666666666666</v>
      </c>
      <c r="F113" s="106" t="s">
        <v>135</v>
      </c>
    </row>
    <row r="114" spans="2:6" ht="16.5" customHeight="1">
      <c r="B114" s="68"/>
      <c r="C114" s="68"/>
      <c r="D114" s="69"/>
      <c r="E114" s="22" t="s">
        <v>51</v>
      </c>
      <c r="F114" s="114" t="s">
        <v>136</v>
      </c>
    </row>
    <row r="115" spans="2:6" ht="16.5" customHeight="1">
      <c r="B115" s="68"/>
      <c r="C115" s="130" t="s">
        <v>147</v>
      </c>
      <c r="D115" s="117" t="s">
        <v>144</v>
      </c>
      <c r="E115" s="24">
        <v>0.5833333333333334</v>
      </c>
      <c r="F115" s="114" t="s">
        <v>154</v>
      </c>
    </row>
    <row r="116" spans="2:6" ht="16.5">
      <c r="B116" s="68"/>
      <c r="C116" s="68"/>
      <c r="D116" s="69" t="s">
        <v>50</v>
      </c>
      <c r="E116" s="24">
        <v>0.7222222222222222</v>
      </c>
      <c r="F116" s="114" t="s">
        <v>138</v>
      </c>
    </row>
    <row r="117" spans="2:6" ht="16.5" customHeight="1">
      <c r="B117" s="68"/>
      <c r="C117" s="130" t="s">
        <v>148</v>
      </c>
      <c r="D117" s="117" t="s">
        <v>145</v>
      </c>
      <c r="E117" s="24">
        <v>0.6458333333333334</v>
      </c>
      <c r="F117" s="114" t="s">
        <v>155</v>
      </c>
    </row>
    <row r="118" spans="2:6" ht="16.5">
      <c r="B118" s="68"/>
      <c r="C118" s="68"/>
      <c r="D118" s="69" t="s">
        <v>137</v>
      </c>
      <c r="E118" s="24">
        <v>0.7847222222222222</v>
      </c>
      <c r="F118" s="114" t="s">
        <v>138</v>
      </c>
    </row>
    <row r="119" spans="2:6" ht="21.75" customHeight="1">
      <c r="B119" s="126"/>
      <c r="C119" s="126"/>
      <c r="D119" s="127"/>
      <c r="E119" s="31" t="s">
        <v>51</v>
      </c>
      <c r="F119" s="115" t="s">
        <v>118</v>
      </c>
    </row>
    <row r="120" spans="2:6" ht="16.5" customHeight="1">
      <c r="B120" s="452" t="s">
        <v>143</v>
      </c>
      <c r="C120" s="453"/>
      <c r="D120" s="453"/>
      <c r="E120" s="453"/>
      <c r="F120" s="454"/>
    </row>
    <row r="121" spans="2:6" ht="16.5" customHeight="1">
      <c r="B121" s="460" t="s">
        <v>119</v>
      </c>
      <c r="C121" s="460"/>
      <c r="D121" s="460"/>
      <c r="E121" s="460"/>
      <c r="F121" s="460"/>
    </row>
    <row r="122" spans="2:6" ht="17.25" customHeight="1">
      <c r="B122" s="420" t="s">
        <v>120</v>
      </c>
      <c r="C122" s="420"/>
      <c r="D122" s="420"/>
      <c r="E122" s="420"/>
      <c r="F122" s="420"/>
    </row>
    <row r="123" spans="2:6" ht="17.25" customHeight="1">
      <c r="B123" s="420" t="s">
        <v>121</v>
      </c>
      <c r="C123" s="420"/>
      <c r="D123" s="420"/>
      <c r="E123" s="420"/>
      <c r="F123" s="420"/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17">
    <mergeCell ref="B123:F123"/>
    <mergeCell ref="D85:E85"/>
    <mergeCell ref="B106:F106"/>
    <mergeCell ref="B107:F107"/>
    <mergeCell ref="B120:F120"/>
    <mergeCell ref="B121:F121"/>
    <mergeCell ref="B122:F122"/>
    <mergeCell ref="B64:F64"/>
    <mergeCell ref="B81:F81"/>
    <mergeCell ref="B82:F82"/>
    <mergeCell ref="H50:N50"/>
    <mergeCell ref="B57:F57"/>
    <mergeCell ref="B58:F58"/>
    <mergeCell ref="B59:F59"/>
    <mergeCell ref="B60:F60"/>
    <mergeCell ref="V50:Y50"/>
    <mergeCell ref="H48:N48"/>
    <mergeCell ref="H45:N45"/>
    <mergeCell ref="V48:Y48"/>
    <mergeCell ref="H46:N46"/>
    <mergeCell ref="B65:F65"/>
    <mergeCell ref="V51:Y51"/>
    <mergeCell ref="H49:N49"/>
    <mergeCell ref="B61:F61"/>
    <mergeCell ref="B63:F63"/>
    <mergeCell ref="V44:Y44"/>
    <mergeCell ref="V49:Y49"/>
    <mergeCell ref="H47:N47"/>
    <mergeCell ref="V45:Y45"/>
    <mergeCell ref="H43:N43"/>
    <mergeCell ref="V46:Y46"/>
    <mergeCell ref="V47:Y47"/>
    <mergeCell ref="V42:Y42"/>
    <mergeCell ref="B47:F47"/>
    <mergeCell ref="H44:N44"/>
    <mergeCell ref="J40:N40"/>
    <mergeCell ref="V43:Y43"/>
    <mergeCell ref="H41:I41"/>
    <mergeCell ref="J41:N41"/>
    <mergeCell ref="U40:Z40"/>
    <mergeCell ref="H42:I42"/>
    <mergeCell ref="J42:N42"/>
    <mergeCell ref="J38:N38"/>
    <mergeCell ref="W41:Y41"/>
    <mergeCell ref="H39:I39"/>
    <mergeCell ref="J39:N39"/>
    <mergeCell ref="H35:I35"/>
    <mergeCell ref="J35:N35"/>
    <mergeCell ref="U38:Z38"/>
    <mergeCell ref="H36:I36"/>
    <mergeCell ref="J36:N36"/>
    <mergeCell ref="H40:I40"/>
    <mergeCell ref="W39:Y39"/>
    <mergeCell ref="H37:I37"/>
    <mergeCell ref="J37:N37"/>
    <mergeCell ref="H38:I38"/>
    <mergeCell ref="H29:N29"/>
    <mergeCell ref="H30:N30"/>
    <mergeCell ref="H31:N31"/>
    <mergeCell ref="H32:N32"/>
    <mergeCell ref="H34:I34"/>
    <mergeCell ref="J34:N34"/>
    <mergeCell ref="I18:I19"/>
    <mergeCell ref="H21:N21"/>
    <mergeCell ref="D26:E26"/>
    <mergeCell ref="H26:N26"/>
    <mergeCell ref="H27:N27"/>
    <mergeCell ref="H28:N28"/>
    <mergeCell ref="B19:F19"/>
    <mergeCell ref="H16:N16"/>
    <mergeCell ref="AB16:AE16"/>
    <mergeCell ref="B20:F20"/>
    <mergeCell ref="H17:N17"/>
    <mergeCell ref="AB17:AE17"/>
    <mergeCell ref="I13:I14"/>
    <mergeCell ref="U13:Z13"/>
    <mergeCell ref="AB13:AE13"/>
    <mergeCell ref="W14:Z14"/>
    <mergeCell ref="AB14:AE14"/>
    <mergeCell ref="U15:Z15"/>
    <mergeCell ref="AB15:AE15"/>
    <mergeCell ref="H11:N11"/>
    <mergeCell ref="W11:Y11"/>
    <mergeCell ref="AB11:AE11"/>
    <mergeCell ref="H12:N12"/>
    <mergeCell ref="W12:Y12"/>
    <mergeCell ref="AB12:AE12"/>
    <mergeCell ref="H9:N9"/>
    <mergeCell ref="W9:Y9"/>
    <mergeCell ref="AB9:AE9"/>
    <mergeCell ref="H10:N10"/>
    <mergeCell ref="W10:Y10"/>
    <mergeCell ref="AB10:AE10"/>
    <mergeCell ref="W6:Y6"/>
    <mergeCell ref="AB6:AE6"/>
    <mergeCell ref="I7:N7"/>
    <mergeCell ref="W7:Y7"/>
    <mergeCell ref="AB7:AE7"/>
    <mergeCell ref="H8:N8"/>
    <mergeCell ref="W8:Y8"/>
    <mergeCell ref="AB8:AE8"/>
    <mergeCell ref="AB3:AE3"/>
    <mergeCell ref="B4:F4"/>
    <mergeCell ref="I4:N4"/>
    <mergeCell ref="W4:Y4"/>
    <mergeCell ref="AB4:AE4"/>
    <mergeCell ref="H5:H6"/>
    <mergeCell ref="I5:N5"/>
    <mergeCell ref="W5:Y5"/>
    <mergeCell ref="AB5:AE5"/>
    <mergeCell ref="I6:N6"/>
    <mergeCell ref="B2:F2"/>
    <mergeCell ref="H2:N2"/>
    <mergeCell ref="U2:Z2"/>
    <mergeCell ref="B3:F3"/>
    <mergeCell ref="H3:N3"/>
    <mergeCell ref="U3:Z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G1">
      <selection activeCell="H50" sqref="H50:N50"/>
    </sheetView>
  </sheetViews>
  <sheetFormatPr defaultColWidth="9.140625" defaultRowHeight="15"/>
  <cols>
    <col min="1" max="1" width="2.7109375" style="276" customWidth="1"/>
    <col min="2" max="2" width="5.8515625" style="276" customWidth="1"/>
    <col min="3" max="3" width="6.140625" style="276" customWidth="1"/>
    <col min="4" max="4" width="13.00390625" style="276" customWidth="1"/>
    <col min="5" max="5" width="5.421875" style="276" customWidth="1"/>
    <col min="6" max="6" width="60.57421875" style="276" customWidth="1"/>
    <col min="7" max="7" width="3.421875" style="276" customWidth="1"/>
    <col min="8" max="8" width="11.140625" style="276" customWidth="1"/>
    <col min="9" max="9" width="21.140625" style="276" customWidth="1"/>
    <col min="10" max="10" width="19.57421875" style="276" customWidth="1"/>
    <col min="11" max="14" width="9.8515625" style="276" customWidth="1"/>
    <col min="15" max="15" width="1.57421875" style="276" customWidth="1"/>
    <col min="16" max="20" width="10.57421875" style="276" hidden="1" customWidth="1"/>
    <col min="21" max="21" width="2.140625" style="276" customWidth="1"/>
    <col min="22" max="22" width="34.7109375" style="276" customWidth="1"/>
    <col min="23" max="24" width="9.421875" style="276" customWidth="1"/>
    <col min="25" max="25" width="35.421875" style="276" customWidth="1"/>
    <col min="26" max="26" width="2.00390625" style="276" customWidth="1"/>
    <col min="27" max="30" width="9.00390625" style="276" customWidth="1"/>
    <col min="31" max="31" width="10.28125" style="276" customWidth="1"/>
    <col min="32" max="16384" width="9.00390625" style="276" customWidth="1"/>
  </cols>
  <sheetData>
    <row r="1" spans="1:27" ht="15.75" customHeight="1" thickBo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9"/>
      <c r="Q1" s="9"/>
      <c r="R1" s="9"/>
      <c r="S1" s="9"/>
      <c r="T1" s="272"/>
      <c r="U1" s="272"/>
      <c r="V1" s="272"/>
      <c r="W1" s="272"/>
      <c r="X1" s="272"/>
      <c r="Y1" s="272"/>
      <c r="Z1" s="272"/>
      <c r="AA1" s="272"/>
    </row>
    <row r="2" spans="1:27" ht="21.75" customHeight="1" thickBot="1" thickTop="1">
      <c r="A2" s="272"/>
      <c r="B2" s="479" t="s">
        <v>611</v>
      </c>
      <c r="C2" s="480"/>
      <c r="D2" s="480"/>
      <c r="E2" s="480"/>
      <c r="F2" s="481"/>
      <c r="H2" s="446" t="s">
        <v>539</v>
      </c>
      <c r="I2" s="446"/>
      <c r="J2" s="446"/>
      <c r="K2" s="446"/>
      <c r="L2" s="446"/>
      <c r="M2" s="446"/>
      <c r="N2" s="446"/>
      <c r="U2" s="447" t="s">
        <v>188</v>
      </c>
      <c r="V2" s="448"/>
      <c r="W2" s="448"/>
      <c r="X2" s="448"/>
      <c r="Y2" s="448"/>
      <c r="Z2" s="449"/>
      <c r="AA2" s="272"/>
    </row>
    <row r="3" spans="1:31" ht="18" customHeight="1" thickBot="1" thickTop="1">
      <c r="A3" s="272"/>
      <c r="B3" s="482" t="s">
        <v>612</v>
      </c>
      <c r="C3" s="483"/>
      <c r="D3" s="483"/>
      <c r="E3" s="483"/>
      <c r="F3" s="484"/>
      <c r="H3" s="437" t="s">
        <v>33</v>
      </c>
      <c r="I3" s="437"/>
      <c r="J3" s="437"/>
      <c r="K3" s="437"/>
      <c r="L3" s="437"/>
      <c r="M3" s="437"/>
      <c r="N3" s="437"/>
      <c r="U3" s="438" t="s">
        <v>34</v>
      </c>
      <c r="V3" s="438"/>
      <c r="W3" s="438"/>
      <c r="X3" s="438"/>
      <c r="Y3" s="438"/>
      <c r="Z3" s="438"/>
      <c r="AA3" s="272"/>
      <c r="AB3" s="445"/>
      <c r="AC3" s="445"/>
      <c r="AD3" s="445"/>
      <c r="AE3" s="445"/>
    </row>
    <row r="4" spans="1:31" ht="16.5" customHeight="1" thickTop="1">
      <c r="A4" s="272"/>
      <c r="B4" s="446" t="s">
        <v>540</v>
      </c>
      <c r="C4" s="446"/>
      <c r="D4" s="446"/>
      <c r="E4" s="446"/>
      <c r="F4" s="446"/>
      <c r="H4" s="274" t="s">
        <v>36</v>
      </c>
      <c r="I4" s="440" t="s">
        <v>129</v>
      </c>
      <c r="J4" s="441"/>
      <c r="K4" s="441"/>
      <c r="L4" s="441"/>
      <c r="M4" s="441"/>
      <c r="N4" s="442"/>
      <c r="U4" s="273"/>
      <c r="V4" s="39" t="s">
        <v>37</v>
      </c>
      <c r="W4" s="443" t="s">
        <v>605</v>
      </c>
      <c r="X4" s="444"/>
      <c r="Y4" s="444"/>
      <c r="Z4" s="15"/>
      <c r="AA4" s="272"/>
      <c r="AB4" s="445"/>
      <c r="AC4" s="445"/>
      <c r="AD4" s="445"/>
      <c r="AE4" s="445"/>
    </row>
    <row r="5" spans="1:31" ht="16.5" customHeight="1">
      <c r="A5" s="272"/>
      <c r="B5" s="434" t="s">
        <v>128</v>
      </c>
      <c r="C5" s="435"/>
      <c r="D5" s="435"/>
      <c r="E5" s="435"/>
      <c r="F5" s="436"/>
      <c r="H5" s="411" t="s">
        <v>43</v>
      </c>
      <c r="I5" s="426" t="s">
        <v>623</v>
      </c>
      <c r="J5" s="427"/>
      <c r="K5" s="427"/>
      <c r="L5" s="427"/>
      <c r="M5" s="427"/>
      <c r="N5" s="428"/>
      <c r="U5" s="273"/>
      <c r="V5" s="40" t="s">
        <v>44</v>
      </c>
      <c r="W5" s="429" t="s">
        <v>606</v>
      </c>
      <c r="X5" s="430"/>
      <c r="Y5" s="430"/>
      <c r="Z5" s="15"/>
      <c r="AA5" s="272"/>
      <c r="AB5" s="445"/>
      <c r="AC5" s="445"/>
      <c r="AD5" s="445"/>
      <c r="AE5" s="445"/>
    </row>
    <row r="6" spans="1:31" ht="16.5" customHeight="1">
      <c r="A6" s="272"/>
      <c r="B6" s="439" t="s">
        <v>35</v>
      </c>
      <c r="C6" s="439"/>
      <c r="D6" s="439"/>
      <c r="E6" s="439"/>
      <c r="F6" s="439"/>
      <c r="H6" s="425"/>
      <c r="I6" s="339" t="s">
        <v>189</v>
      </c>
      <c r="J6" s="340"/>
      <c r="K6" s="340"/>
      <c r="L6" s="340"/>
      <c r="M6" s="340"/>
      <c r="N6" s="341"/>
      <c r="T6" s="272"/>
      <c r="U6" s="273"/>
      <c r="V6" s="40" t="s">
        <v>47</v>
      </c>
      <c r="W6" s="429" t="s">
        <v>538</v>
      </c>
      <c r="X6" s="430"/>
      <c r="Y6" s="430"/>
      <c r="Z6" s="15"/>
      <c r="AA6" s="272"/>
      <c r="AB6" s="376"/>
      <c r="AC6" s="376"/>
      <c r="AD6" s="376"/>
      <c r="AE6" s="376"/>
    </row>
    <row r="7" spans="1:31" ht="16.5" customHeight="1">
      <c r="A7" s="272"/>
      <c r="B7" s="116" t="s">
        <v>38</v>
      </c>
      <c r="C7" s="116" t="s">
        <v>39</v>
      </c>
      <c r="D7" s="116" t="s">
        <v>40</v>
      </c>
      <c r="E7" s="116" t="s">
        <v>41</v>
      </c>
      <c r="F7" s="108" t="s">
        <v>42</v>
      </c>
      <c r="H7" s="275" t="s">
        <v>48</v>
      </c>
      <c r="I7" s="431" t="s">
        <v>601</v>
      </c>
      <c r="J7" s="432"/>
      <c r="K7" s="432"/>
      <c r="L7" s="432"/>
      <c r="M7" s="432"/>
      <c r="N7" s="433"/>
      <c r="T7" s="272"/>
      <c r="U7" s="273"/>
      <c r="V7" s="40" t="s">
        <v>49</v>
      </c>
      <c r="W7" s="429" t="s">
        <v>613</v>
      </c>
      <c r="X7" s="430"/>
      <c r="Y7" s="430"/>
      <c r="Z7" s="15"/>
      <c r="AA7" s="272"/>
      <c r="AB7" s="376"/>
      <c r="AC7" s="376"/>
      <c r="AD7" s="376"/>
      <c r="AE7" s="376"/>
    </row>
    <row r="8" spans="1:31" ht="16.5" customHeight="1">
      <c r="A8" s="272"/>
      <c r="B8" s="32" t="s">
        <v>45</v>
      </c>
      <c r="C8" s="274" t="s">
        <v>130</v>
      </c>
      <c r="D8" s="109" t="s">
        <v>46</v>
      </c>
      <c r="E8" s="16">
        <v>0.3333333333333333</v>
      </c>
      <c r="F8" s="113" t="s">
        <v>139</v>
      </c>
      <c r="H8" s="414" t="s">
        <v>610</v>
      </c>
      <c r="I8" s="414"/>
      <c r="J8" s="414"/>
      <c r="K8" s="414"/>
      <c r="L8" s="414"/>
      <c r="M8" s="414"/>
      <c r="N8" s="414"/>
      <c r="T8" s="272"/>
      <c r="U8" s="273"/>
      <c r="V8" s="40" t="s">
        <v>160</v>
      </c>
      <c r="W8" s="415" t="s">
        <v>161</v>
      </c>
      <c r="X8" s="416"/>
      <c r="Y8" s="416"/>
      <c r="Z8" s="15"/>
      <c r="AA8" s="272"/>
      <c r="AB8" s="376"/>
      <c r="AC8" s="376"/>
      <c r="AD8" s="376"/>
      <c r="AE8" s="376"/>
    </row>
    <row r="9" spans="1:31" ht="16.5" customHeight="1">
      <c r="A9" s="272"/>
      <c r="B9" s="68"/>
      <c r="C9" s="130" t="s">
        <v>147</v>
      </c>
      <c r="D9" s="232" t="s">
        <v>144</v>
      </c>
      <c r="E9" s="282">
        <v>0.3680555555555556</v>
      </c>
      <c r="F9" s="131" t="s">
        <v>132</v>
      </c>
      <c r="H9" s="417" t="s">
        <v>609</v>
      </c>
      <c r="I9" s="417"/>
      <c r="J9" s="417"/>
      <c r="K9" s="417"/>
      <c r="L9" s="417"/>
      <c r="M9" s="417"/>
      <c r="N9" s="417"/>
      <c r="T9" s="272"/>
      <c r="U9" s="273"/>
      <c r="V9" s="66" t="s">
        <v>162</v>
      </c>
      <c r="W9" s="423" t="s">
        <v>225</v>
      </c>
      <c r="X9" s="424"/>
      <c r="Y9" s="424"/>
      <c r="Z9" s="15"/>
      <c r="AA9" s="272"/>
      <c r="AB9" s="376"/>
      <c r="AC9" s="376"/>
      <c r="AD9" s="376"/>
      <c r="AE9" s="376"/>
    </row>
    <row r="10" spans="1:31" ht="16.5" customHeight="1">
      <c r="A10" s="272"/>
      <c r="B10" s="68"/>
      <c r="C10" s="68"/>
      <c r="D10" s="69" t="s">
        <v>50</v>
      </c>
      <c r="E10" s="282">
        <v>0.5104166666666666</v>
      </c>
      <c r="F10" s="106" t="s">
        <v>146</v>
      </c>
      <c r="H10" s="420" t="s">
        <v>54</v>
      </c>
      <c r="I10" s="420"/>
      <c r="J10" s="420"/>
      <c r="K10" s="420"/>
      <c r="L10" s="420"/>
      <c r="M10" s="420"/>
      <c r="N10" s="420"/>
      <c r="T10" s="272"/>
      <c r="U10" s="273"/>
      <c r="V10" s="40" t="s">
        <v>591</v>
      </c>
      <c r="W10" s="418" t="s">
        <v>614</v>
      </c>
      <c r="X10" s="419"/>
      <c r="Y10" s="478"/>
      <c r="Z10" s="15"/>
      <c r="AA10" s="272"/>
      <c r="AB10" s="445"/>
      <c r="AC10" s="445"/>
      <c r="AD10" s="445"/>
      <c r="AE10" s="445"/>
    </row>
    <row r="11" spans="1:31" ht="16.5" customHeight="1">
      <c r="A11" s="272"/>
      <c r="B11" s="68"/>
      <c r="C11" s="68"/>
      <c r="D11" s="69"/>
      <c r="E11" s="313" t="s">
        <v>559</v>
      </c>
      <c r="F11" s="314" t="s">
        <v>633</v>
      </c>
      <c r="H11" s="420"/>
      <c r="I11" s="420"/>
      <c r="J11" s="420"/>
      <c r="K11" s="420"/>
      <c r="L11" s="420"/>
      <c r="M11" s="420"/>
      <c r="N11" s="420"/>
      <c r="T11" s="272"/>
      <c r="U11" s="273"/>
      <c r="V11" s="231" t="s">
        <v>592</v>
      </c>
      <c r="W11" s="421" t="s">
        <v>642</v>
      </c>
      <c r="X11" s="422"/>
      <c r="Y11" s="422"/>
      <c r="Z11" s="15"/>
      <c r="AA11" s="272"/>
      <c r="AB11" s="445"/>
      <c r="AC11" s="445"/>
      <c r="AD11" s="445"/>
      <c r="AE11" s="445"/>
    </row>
    <row r="12" spans="1:31" ht="16.5" customHeight="1" thickBot="1">
      <c r="A12" s="272"/>
      <c r="B12" s="68"/>
      <c r="C12" s="130" t="s">
        <v>148</v>
      </c>
      <c r="D12" s="232" t="s">
        <v>543</v>
      </c>
      <c r="E12" s="282">
        <v>0.3819444444444444</v>
      </c>
      <c r="F12" s="131" t="s">
        <v>132</v>
      </c>
      <c r="H12" s="409" t="s">
        <v>56</v>
      </c>
      <c r="I12" s="409"/>
      <c r="J12" s="409"/>
      <c r="K12" s="409"/>
      <c r="L12" s="409"/>
      <c r="M12" s="409"/>
      <c r="N12" s="409"/>
      <c r="T12" s="272"/>
      <c r="U12" s="273"/>
      <c r="V12" s="291" t="s">
        <v>593</v>
      </c>
      <c r="W12" s="407" t="s">
        <v>615</v>
      </c>
      <c r="X12" s="408"/>
      <c r="Y12" s="408"/>
      <c r="Z12" s="15"/>
      <c r="AA12" s="272"/>
      <c r="AB12" s="376"/>
      <c r="AC12" s="376"/>
      <c r="AD12" s="376"/>
      <c r="AE12" s="376"/>
    </row>
    <row r="13" spans="1:31" ht="16.5" customHeight="1" thickBot="1" thickTop="1">
      <c r="A13" s="272"/>
      <c r="B13" s="68"/>
      <c r="C13" s="68"/>
      <c r="D13" s="69" t="s">
        <v>545</v>
      </c>
      <c r="E13" s="282">
        <v>0.5243055555555556</v>
      </c>
      <c r="F13" s="106" t="s">
        <v>544</v>
      </c>
      <c r="H13" s="274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T13" s="272"/>
      <c r="U13" s="376"/>
      <c r="V13" s="376"/>
      <c r="W13" s="376"/>
      <c r="X13" s="376"/>
      <c r="Y13" s="376"/>
      <c r="Z13" s="376"/>
      <c r="AA13" s="272"/>
      <c r="AB13" s="376"/>
      <c r="AC13" s="376"/>
      <c r="AD13" s="376"/>
      <c r="AE13" s="376"/>
    </row>
    <row r="14" spans="1:31" ht="16.5" customHeight="1" thickBot="1">
      <c r="A14" s="272"/>
      <c r="B14" s="68"/>
      <c r="C14" s="130" t="s">
        <v>542</v>
      </c>
      <c r="D14" s="232" t="s">
        <v>145</v>
      </c>
      <c r="E14" s="282">
        <v>0.40972222222222227</v>
      </c>
      <c r="F14" s="131" t="s">
        <v>132</v>
      </c>
      <c r="H14" s="33" t="s">
        <v>67</v>
      </c>
      <c r="I14" s="412"/>
      <c r="J14" s="34" t="s">
        <v>463</v>
      </c>
      <c r="K14" s="320">
        <v>420000</v>
      </c>
      <c r="L14" s="320">
        <f aca="true" t="shared" si="0" ref="L14:N15">SUM(K14+Q34)</f>
        <v>415000</v>
      </c>
      <c r="M14" s="320">
        <f t="shared" si="0"/>
        <v>410000</v>
      </c>
      <c r="N14" s="320">
        <f t="shared" si="0"/>
        <v>405000</v>
      </c>
      <c r="T14" s="272"/>
      <c r="U14" s="273"/>
      <c r="V14" s="42" t="s">
        <v>68</v>
      </c>
      <c r="W14" s="413"/>
      <c r="X14" s="376"/>
      <c r="Y14" s="376"/>
      <c r="Z14" s="376"/>
      <c r="AA14" s="272"/>
      <c r="AB14" s="376"/>
      <c r="AC14" s="376"/>
      <c r="AD14" s="376"/>
      <c r="AE14" s="376"/>
    </row>
    <row r="15" spans="1:31" ht="16.5" customHeight="1" thickBot="1">
      <c r="A15" s="272"/>
      <c r="B15" s="68"/>
      <c r="C15" s="68"/>
      <c r="D15" s="69" t="s">
        <v>50</v>
      </c>
      <c r="E15" s="282">
        <v>0.5520833333333334</v>
      </c>
      <c r="F15" s="106" t="s">
        <v>133</v>
      </c>
      <c r="H15" s="36"/>
      <c r="I15" s="122"/>
      <c r="J15" s="34" t="s">
        <v>157</v>
      </c>
      <c r="K15" s="320">
        <v>500000</v>
      </c>
      <c r="L15" s="320">
        <f t="shared" si="0"/>
        <v>470000</v>
      </c>
      <c r="M15" s="320">
        <f t="shared" si="0"/>
        <v>445000</v>
      </c>
      <c r="N15" s="320">
        <f t="shared" si="0"/>
        <v>430000</v>
      </c>
      <c r="O15" s="272"/>
      <c r="T15" s="272"/>
      <c r="U15" s="376"/>
      <c r="V15" s="376"/>
      <c r="W15" s="376"/>
      <c r="X15" s="376"/>
      <c r="Y15" s="376"/>
      <c r="Z15" s="376"/>
      <c r="AA15" s="272"/>
      <c r="AB15" s="445"/>
      <c r="AC15" s="445"/>
      <c r="AD15" s="445"/>
      <c r="AE15" s="445"/>
    </row>
    <row r="16" spans="1:31" ht="16.5" customHeight="1" thickTop="1">
      <c r="A16" s="272"/>
      <c r="B16" s="68"/>
      <c r="C16" s="68"/>
      <c r="D16" s="69"/>
      <c r="E16" s="295" t="s">
        <v>51</v>
      </c>
      <c r="F16" s="106" t="s">
        <v>470</v>
      </c>
      <c r="H16" s="386" t="s">
        <v>158</v>
      </c>
      <c r="I16" s="387"/>
      <c r="J16" s="387"/>
      <c r="K16" s="387"/>
      <c r="L16" s="387"/>
      <c r="M16" s="387"/>
      <c r="N16" s="388"/>
      <c r="O16" s="272"/>
      <c r="P16" s="272"/>
      <c r="Q16" s="272"/>
      <c r="R16" s="272"/>
      <c r="S16" s="272"/>
      <c r="T16" s="13"/>
      <c r="U16" s="273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272"/>
      <c r="AB16" s="445"/>
      <c r="AC16" s="445"/>
      <c r="AD16" s="445"/>
      <c r="AE16" s="445"/>
    </row>
    <row r="17" spans="1:31" ht="16.5" customHeight="1">
      <c r="A17" s="272"/>
      <c r="B17" s="68"/>
      <c r="C17" s="68"/>
      <c r="D17" s="69"/>
      <c r="E17" s="296" t="s">
        <v>53</v>
      </c>
      <c r="F17" s="106" t="s">
        <v>141</v>
      </c>
      <c r="H17" s="363"/>
      <c r="I17" s="363"/>
      <c r="J17" s="363"/>
      <c r="K17" s="363"/>
      <c r="L17" s="363"/>
      <c r="M17" s="363"/>
      <c r="N17" s="363"/>
      <c r="O17" s="272"/>
      <c r="P17" s="272"/>
      <c r="Q17" s="272"/>
      <c r="R17" s="272"/>
      <c r="S17" s="272"/>
      <c r="T17" s="272"/>
      <c r="U17" s="273"/>
      <c r="V17" s="40" t="s">
        <v>75</v>
      </c>
      <c r="W17" s="48"/>
      <c r="X17" s="49"/>
      <c r="Y17" s="50">
        <f aca="true" t="shared" si="1" ref="Y17:Y22">SUM(W17*X17)</f>
        <v>0</v>
      </c>
      <c r="Z17" s="15"/>
      <c r="AA17" s="272"/>
      <c r="AB17" s="445"/>
      <c r="AC17" s="445"/>
      <c r="AD17" s="445"/>
      <c r="AE17" s="445"/>
    </row>
    <row r="18" spans="1:27" ht="16.5" customHeight="1">
      <c r="A18" s="272"/>
      <c r="B18" s="68"/>
      <c r="C18" s="68"/>
      <c r="D18" s="110" t="s">
        <v>55</v>
      </c>
      <c r="E18" s="297">
        <v>0.6458333333333334</v>
      </c>
      <c r="F18" s="106" t="s">
        <v>541</v>
      </c>
      <c r="H18" s="37"/>
      <c r="I18" s="398" t="s">
        <v>80</v>
      </c>
      <c r="J18" s="32" t="s">
        <v>193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272"/>
      <c r="P18" s="272"/>
      <c r="Q18" s="272"/>
      <c r="R18" s="11"/>
      <c r="S18" s="272"/>
      <c r="T18" s="5"/>
      <c r="U18" s="273"/>
      <c r="V18" s="40" t="s">
        <v>186</v>
      </c>
      <c r="W18" s="48"/>
      <c r="X18" s="49"/>
      <c r="Y18" s="50">
        <f t="shared" si="1"/>
        <v>0</v>
      </c>
      <c r="Z18" s="15"/>
      <c r="AA18" s="272"/>
    </row>
    <row r="19" spans="1:27" ht="16.5" customHeight="1">
      <c r="A19" s="272"/>
      <c r="B19" s="68"/>
      <c r="C19" s="68"/>
      <c r="D19" s="132" t="s">
        <v>153</v>
      </c>
      <c r="E19" s="297">
        <v>0.8333333333333334</v>
      </c>
      <c r="F19" s="114" t="s">
        <v>58</v>
      </c>
      <c r="H19" s="33" t="s">
        <v>81</v>
      </c>
      <c r="I19" s="399"/>
      <c r="J19" s="34" t="s">
        <v>463</v>
      </c>
      <c r="K19" s="38">
        <f aca="true" t="shared" si="2" ref="K19:N20">SUM(K14+P28)</f>
        <v>430000</v>
      </c>
      <c r="L19" s="38">
        <f t="shared" si="2"/>
        <v>420000</v>
      </c>
      <c r="M19" s="38">
        <f t="shared" si="2"/>
        <v>415000</v>
      </c>
      <c r="N19" s="38">
        <f t="shared" si="2"/>
        <v>410000</v>
      </c>
      <c r="O19" s="272"/>
      <c r="P19" s="272"/>
      <c r="Q19" s="272"/>
      <c r="R19" s="272"/>
      <c r="S19" s="272"/>
      <c r="T19" s="14"/>
      <c r="U19" s="273"/>
      <c r="V19" s="40" t="s">
        <v>82</v>
      </c>
      <c r="W19" s="48"/>
      <c r="X19" s="49"/>
      <c r="Y19" s="50">
        <f t="shared" si="1"/>
        <v>0</v>
      </c>
      <c r="Z19" s="15"/>
      <c r="AA19" s="272"/>
    </row>
    <row r="20" spans="1:27" ht="16.5" customHeight="1">
      <c r="A20" s="272"/>
      <c r="B20" s="68"/>
      <c r="C20" s="68"/>
      <c r="D20" s="69" t="s">
        <v>69</v>
      </c>
      <c r="E20" s="298" t="s">
        <v>70</v>
      </c>
      <c r="F20" s="299" t="s">
        <v>643</v>
      </c>
      <c r="H20" s="36"/>
      <c r="I20" s="122"/>
      <c r="J20" s="34" t="s">
        <v>157</v>
      </c>
      <c r="K20" s="38">
        <f t="shared" si="2"/>
        <v>520000</v>
      </c>
      <c r="L20" s="38">
        <f t="shared" si="2"/>
        <v>485000</v>
      </c>
      <c r="M20" s="38">
        <f t="shared" si="2"/>
        <v>460000</v>
      </c>
      <c r="N20" s="38">
        <f t="shared" si="2"/>
        <v>445000</v>
      </c>
      <c r="O20" s="272"/>
      <c r="P20" s="272"/>
      <c r="Q20" s="272"/>
      <c r="R20" s="272"/>
      <c r="S20" s="272"/>
      <c r="T20" s="14"/>
      <c r="U20" s="273"/>
      <c r="V20" s="40" t="s">
        <v>166</v>
      </c>
      <c r="W20" s="48"/>
      <c r="X20" s="49"/>
      <c r="Y20" s="50">
        <f t="shared" si="1"/>
        <v>0</v>
      </c>
      <c r="Z20" s="15"/>
      <c r="AA20" s="272"/>
    </row>
    <row r="21" spans="1:27" ht="16.5" customHeight="1">
      <c r="A21" s="272"/>
      <c r="B21" s="452" t="s">
        <v>471</v>
      </c>
      <c r="C21" s="453"/>
      <c r="D21" s="453"/>
      <c r="E21" s="453"/>
      <c r="F21" s="454"/>
      <c r="H21" s="386" t="s">
        <v>158</v>
      </c>
      <c r="I21" s="387"/>
      <c r="J21" s="387"/>
      <c r="K21" s="387"/>
      <c r="L21" s="387"/>
      <c r="M21" s="387"/>
      <c r="N21" s="388"/>
      <c r="O21" s="272"/>
      <c r="P21" s="272"/>
      <c r="Q21" s="272"/>
      <c r="R21" s="272"/>
      <c r="S21" s="272"/>
      <c r="T21" s="13"/>
      <c r="U21" s="273"/>
      <c r="V21" s="40" t="s">
        <v>83</v>
      </c>
      <c r="W21" s="51"/>
      <c r="X21" s="52"/>
      <c r="Y21" s="50">
        <f t="shared" si="1"/>
        <v>0</v>
      </c>
      <c r="Z21" s="15"/>
      <c r="AA21" s="272"/>
    </row>
    <row r="22" spans="1:27" ht="19.5" customHeight="1" thickBot="1">
      <c r="A22" s="272"/>
      <c r="B22" s="455"/>
      <c r="C22" s="456"/>
      <c r="D22" s="456"/>
      <c r="E22" s="456"/>
      <c r="F22" s="457"/>
      <c r="H22" s="271"/>
      <c r="I22" s="271"/>
      <c r="J22" s="271"/>
      <c r="K22" s="271"/>
      <c r="L22" s="271"/>
      <c r="M22" s="271"/>
      <c r="N22" s="271"/>
      <c r="O22" s="272"/>
      <c r="P22" s="272"/>
      <c r="Q22" s="272"/>
      <c r="R22" s="272"/>
      <c r="S22" s="272"/>
      <c r="T22" s="14"/>
      <c r="U22" s="273"/>
      <c r="V22" s="41" t="s">
        <v>84</v>
      </c>
      <c r="W22" s="51"/>
      <c r="X22" s="52"/>
      <c r="Y22" s="53">
        <f t="shared" si="1"/>
        <v>0</v>
      </c>
      <c r="Z22" s="15"/>
      <c r="AA22" s="272"/>
    </row>
    <row r="23" spans="1:27" ht="19.5" customHeight="1" thickBot="1" thickTop="1">
      <c r="A23" s="272"/>
      <c r="B23" s="152" t="s">
        <v>262</v>
      </c>
      <c r="C23" s="241" t="s">
        <v>263</v>
      </c>
      <c r="D23" s="242" t="s">
        <v>264</v>
      </c>
      <c r="E23" s="243">
        <v>0.2916666666666667</v>
      </c>
      <c r="F23" s="104" t="s">
        <v>514</v>
      </c>
      <c r="H23" s="306" t="s">
        <v>616</v>
      </c>
      <c r="I23" s="73" t="s">
        <v>617</v>
      </c>
      <c r="J23" s="32" t="s">
        <v>193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272"/>
      <c r="P23" s="272"/>
      <c r="Q23" s="272"/>
      <c r="R23" s="272"/>
      <c r="S23" s="272"/>
      <c r="T23" s="14"/>
      <c r="U23" s="273"/>
      <c r="V23" s="77" t="s">
        <v>85</v>
      </c>
      <c r="W23" s="3"/>
      <c r="X23" s="2"/>
      <c r="Y23" s="8">
        <f>SUM(Y17:Y22)</f>
        <v>0</v>
      </c>
      <c r="Z23" s="15"/>
      <c r="AA23" s="272"/>
    </row>
    <row r="24" spans="1:27" ht="16.5" customHeight="1" thickBot="1" thickTop="1">
      <c r="A24" s="272"/>
      <c r="B24" s="244"/>
      <c r="C24" s="170"/>
      <c r="D24" s="245" t="s">
        <v>110</v>
      </c>
      <c r="E24" s="246">
        <v>0.3333333333333333</v>
      </c>
      <c r="F24" s="196" t="s">
        <v>515</v>
      </c>
      <c r="H24" s="93" t="s">
        <v>639</v>
      </c>
      <c r="I24" s="78" t="s">
        <v>640</v>
      </c>
      <c r="J24" s="34" t="s">
        <v>463</v>
      </c>
      <c r="K24" s="38">
        <f aca="true" t="shared" si="3" ref="K24:N25">SUM(K19+P31)</f>
        <v>465000</v>
      </c>
      <c r="L24" s="38">
        <f t="shared" si="3"/>
        <v>450000</v>
      </c>
      <c r="M24" s="38">
        <f t="shared" si="3"/>
        <v>440000</v>
      </c>
      <c r="N24" s="38">
        <f t="shared" si="3"/>
        <v>430000</v>
      </c>
      <c r="O24" s="272"/>
      <c r="P24" s="272"/>
      <c r="Q24" s="272"/>
      <c r="R24" s="272"/>
      <c r="S24" s="272"/>
      <c r="T24" s="14"/>
      <c r="U24" s="273"/>
      <c r="V24" s="44" t="s">
        <v>87</v>
      </c>
      <c r="W24" s="43"/>
      <c r="X24" s="43"/>
      <c r="Y24" s="43"/>
      <c r="Z24" s="15"/>
      <c r="AA24" s="272"/>
    </row>
    <row r="25" spans="1:27" ht="16.5" customHeight="1" thickTop="1">
      <c r="A25" s="272"/>
      <c r="B25" s="244"/>
      <c r="C25" s="170"/>
      <c r="D25" s="222"/>
      <c r="E25" s="247" t="s">
        <v>51</v>
      </c>
      <c r="F25" s="196" t="s">
        <v>322</v>
      </c>
      <c r="H25" s="307" t="s">
        <v>618</v>
      </c>
      <c r="I25" s="79" t="s">
        <v>641</v>
      </c>
      <c r="J25" s="34" t="s">
        <v>157</v>
      </c>
      <c r="K25" s="38">
        <f>SUM(K20+P32)</f>
        <v>585000</v>
      </c>
      <c r="L25" s="38">
        <f t="shared" si="3"/>
        <v>530000</v>
      </c>
      <c r="M25" s="38">
        <f t="shared" si="3"/>
        <v>505000</v>
      </c>
      <c r="N25" s="38">
        <f t="shared" si="3"/>
        <v>490000</v>
      </c>
      <c r="O25" s="272"/>
      <c r="P25" s="272"/>
      <c r="Q25" s="272"/>
      <c r="R25" s="272"/>
      <c r="S25" s="272"/>
      <c r="T25" s="14"/>
      <c r="U25" s="273"/>
      <c r="V25" s="135" t="s">
        <v>165</v>
      </c>
      <c r="W25" s="63"/>
      <c r="X25" s="64">
        <v>-150000</v>
      </c>
      <c r="Y25" s="65">
        <f aca="true" t="shared" si="4" ref="Y25:Y39">SUM(W25*X25)</f>
        <v>0</v>
      </c>
      <c r="Z25" s="15"/>
      <c r="AA25" s="272"/>
    </row>
    <row r="26" spans="1:27" ht="16.5" customHeight="1">
      <c r="A26" s="272"/>
      <c r="B26" s="244"/>
      <c r="C26" s="170"/>
      <c r="D26" s="248"/>
      <c r="E26" s="249">
        <v>0.40972222222222227</v>
      </c>
      <c r="F26" s="104" t="s">
        <v>237</v>
      </c>
      <c r="H26" s="410" t="s">
        <v>91</v>
      </c>
      <c r="I26" s="410"/>
      <c r="J26" s="410"/>
      <c r="K26" s="410"/>
      <c r="L26" s="410"/>
      <c r="M26" s="410"/>
      <c r="N26" s="410"/>
      <c r="O26" s="272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273"/>
      <c r="V26" s="67"/>
      <c r="W26" s="54"/>
      <c r="X26" s="55"/>
      <c r="Y26" s="56">
        <f t="shared" si="4"/>
        <v>0</v>
      </c>
      <c r="Z26" s="15"/>
      <c r="AA26" s="272"/>
    </row>
    <row r="27" spans="1:27" ht="16.5" customHeight="1">
      <c r="A27" s="272"/>
      <c r="B27" s="244"/>
      <c r="C27" s="170"/>
      <c r="D27" s="74" t="s">
        <v>4</v>
      </c>
      <c r="E27" s="243">
        <v>0.4166666666666667</v>
      </c>
      <c r="F27" s="104" t="s">
        <v>5</v>
      </c>
      <c r="H27" s="400" t="s">
        <v>191</v>
      </c>
      <c r="I27" s="401"/>
      <c r="J27" s="401"/>
      <c r="K27" s="401"/>
      <c r="L27" s="401"/>
      <c r="M27" s="401"/>
      <c r="N27" s="402"/>
      <c r="O27" s="272"/>
      <c r="P27" s="13"/>
      <c r="Q27" s="13"/>
      <c r="R27" s="13"/>
      <c r="S27" s="272"/>
      <c r="T27" s="14"/>
      <c r="U27" s="273"/>
      <c r="V27" s="263" t="s">
        <v>634</v>
      </c>
      <c r="W27" s="54"/>
      <c r="X27" s="55"/>
      <c r="Y27" s="56">
        <f t="shared" si="4"/>
        <v>0</v>
      </c>
      <c r="Z27" s="15"/>
      <c r="AA27" s="272"/>
    </row>
    <row r="28" spans="1:27" ht="16.5" customHeight="1">
      <c r="A28" s="272"/>
      <c r="B28" s="244"/>
      <c r="C28" s="170"/>
      <c r="D28" s="461" t="s">
        <v>6</v>
      </c>
      <c r="E28" s="462"/>
      <c r="F28" s="250" t="s">
        <v>28</v>
      </c>
      <c r="H28" s="403" t="s">
        <v>192</v>
      </c>
      <c r="I28" s="404"/>
      <c r="J28" s="404"/>
      <c r="K28" s="404"/>
      <c r="L28" s="404"/>
      <c r="M28" s="404"/>
      <c r="N28" s="405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273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272"/>
    </row>
    <row r="29" spans="1:27" ht="16.5" customHeight="1">
      <c r="A29" s="272"/>
      <c r="B29" s="244"/>
      <c r="C29" s="170"/>
      <c r="D29" s="170" t="s">
        <v>7</v>
      </c>
      <c r="E29" s="75" t="s">
        <v>0</v>
      </c>
      <c r="F29" s="104" t="s">
        <v>8</v>
      </c>
      <c r="H29" s="406" t="s">
        <v>94</v>
      </c>
      <c r="I29" s="406"/>
      <c r="J29" s="406"/>
      <c r="K29" s="406"/>
      <c r="L29" s="406"/>
      <c r="M29" s="406"/>
      <c r="N29" s="406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273"/>
      <c r="V29" s="264" t="s">
        <v>549</v>
      </c>
      <c r="W29" s="54"/>
      <c r="X29" s="55"/>
      <c r="Y29" s="56">
        <f t="shared" si="4"/>
        <v>0</v>
      </c>
      <c r="Z29" s="15"/>
      <c r="AA29" s="272"/>
    </row>
    <row r="30" spans="1:27" ht="16.5" customHeight="1">
      <c r="A30" s="272"/>
      <c r="B30" s="244"/>
      <c r="C30" s="170"/>
      <c r="D30" s="170"/>
      <c r="E30" s="75" t="s">
        <v>0</v>
      </c>
      <c r="F30" s="104" t="s">
        <v>9</v>
      </c>
      <c r="H30" s="397" t="s">
        <v>95</v>
      </c>
      <c r="I30" s="397"/>
      <c r="J30" s="397"/>
      <c r="K30" s="397"/>
      <c r="L30" s="397"/>
      <c r="M30" s="397"/>
      <c r="N30" s="397"/>
      <c r="O30" s="272"/>
      <c r="P30" s="13"/>
      <c r="Q30" s="13"/>
      <c r="R30" s="13"/>
      <c r="S30" s="14"/>
      <c r="T30" s="272"/>
      <c r="U30" s="273"/>
      <c r="V30" s="66" t="s">
        <v>603</v>
      </c>
      <c r="W30" s="54"/>
      <c r="X30" s="55"/>
      <c r="Y30" s="56">
        <f t="shared" si="4"/>
        <v>0</v>
      </c>
      <c r="Z30" s="15"/>
      <c r="AA30" s="272"/>
    </row>
    <row r="31" spans="1:27" ht="16.5" customHeight="1">
      <c r="A31" s="272"/>
      <c r="B31" s="244"/>
      <c r="C31" s="170"/>
      <c r="D31" s="74" t="s">
        <v>10</v>
      </c>
      <c r="E31" s="75" t="s">
        <v>0</v>
      </c>
      <c r="F31" s="104" t="s">
        <v>31</v>
      </c>
      <c r="H31" s="391" t="s">
        <v>96</v>
      </c>
      <c r="I31" s="392"/>
      <c r="J31" s="392"/>
      <c r="K31" s="392"/>
      <c r="L31" s="392"/>
      <c r="M31" s="392"/>
      <c r="N31" s="393"/>
      <c r="O31" s="272"/>
      <c r="P31" s="13">
        <v>35000</v>
      </c>
      <c r="Q31" s="13">
        <v>30000</v>
      </c>
      <c r="R31" s="13">
        <v>25000</v>
      </c>
      <c r="S31" s="13">
        <v>20000</v>
      </c>
      <c r="T31" s="272"/>
      <c r="U31" s="273"/>
      <c r="V31" s="139"/>
      <c r="W31" s="54"/>
      <c r="X31" s="55"/>
      <c r="Y31" s="56">
        <f t="shared" si="4"/>
        <v>0</v>
      </c>
      <c r="Z31" s="15"/>
      <c r="AA31" s="272"/>
    </row>
    <row r="32" spans="1:27" ht="16.5" customHeight="1">
      <c r="A32" s="272"/>
      <c r="B32" s="244"/>
      <c r="C32" s="170"/>
      <c r="D32" s="170"/>
      <c r="E32" s="75" t="s">
        <v>0</v>
      </c>
      <c r="F32" s="104" t="s">
        <v>11</v>
      </c>
      <c r="H32" s="394" t="s">
        <v>97</v>
      </c>
      <c r="I32" s="395"/>
      <c r="J32" s="395"/>
      <c r="K32" s="395"/>
      <c r="L32" s="395"/>
      <c r="M32" s="395"/>
      <c r="N32" s="396"/>
      <c r="O32" s="272"/>
      <c r="P32" s="13">
        <v>65000</v>
      </c>
      <c r="Q32" s="13">
        <v>45000</v>
      </c>
      <c r="R32" s="14">
        <v>45000</v>
      </c>
      <c r="S32" s="14">
        <v>45000</v>
      </c>
      <c r="T32" s="272"/>
      <c r="U32" s="273"/>
      <c r="V32" s="139" t="s">
        <v>635</v>
      </c>
      <c r="W32" s="54"/>
      <c r="X32" s="55">
        <v>10000</v>
      </c>
      <c r="Y32" s="56">
        <f t="shared" si="4"/>
        <v>0</v>
      </c>
      <c r="Z32" s="15"/>
      <c r="AA32" s="272"/>
    </row>
    <row r="33" spans="1:27" ht="16.5" customHeight="1" thickBot="1">
      <c r="A33" s="272"/>
      <c r="B33" s="244"/>
      <c r="C33" s="170"/>
      <c r="D33" s="82" t="s">
        <v>517</v>
      </c>
      <c r="E33" s="26" t="s">
        <v>0</v>
      </c>
      <c r="F33" s="17" t="s">
        <v>88</v>
      </c>
      <c r="H33" s="62"/>
      <c r="I33" s="62"/>
      <c r="J33" s="271"/>
      <c r="K33" s="271"/>
      <c r="L33" s="271"/>
      <c r="M33" s="271"/>
      <c r="N33" s="271"/>
      <c r="O33" s="12"/>
      <c r="P33" s="13"/>
      <c r="Q33" s="13"/>
      <c r="R33" s="14"/>
      <c r="S33" s="14"/>
      <c r="U33" s="273"/>
      <c r="V33" s="233" t="s">
        <v>493</v>
      </c>
      <c r="W33" s="54"/>
      <c r="X33" s="55"/>
      <c r="Y33" s="56">
        <f t="shared" si="4"/>
        <v>0</v>
      </c>
      <c r="Z33" s="15"/>
      <c r="AA33" s="272"/>
    </row>
    <row r="34" spans="1:27" ht="16.5" customHeight="1" thickTop="1">
      <c r="A34" s="272"/>
      <c r="B34" s="244"/>
      <c r="C34" s="170"/>
      <c r="D34" s="83" t="s">
        <v>89</v>
      </c>
      <c r="E34" s="26" t="s">
        <v>0</v>
      </c>
      <c r="F34" s="20" t="s">
        <v>90</v>
      </c>
      <c r="H34" s="330" t="s">
        <v>167</v>
      </c>
      <c r="I34" s="331"/>
      <c r="J34" s="332" t="s">
        <v>168</v>
      </c>
      <c r="K34" s="333"/>
      <c r="L34" s="333"/>
      <c r="M34" s="333"/>
      <c r="N34" s="334"/>
      <c r="O34" s="12"/>
      <c r="P34" s="13">
        <v>1</v>
      </c>
      <c r="Q34" s="13">
        <v>-5000</v>
      </c>
      <c r="R34" s="13">
        <v>-5000</v>
      </c>
      <c r="S34" s="14">
        <v>-5000</v>
      </c>
      <c r="T34" s="272"/>
      <c r="U34" s="292"/>
      <c r="V34" s="139"/>
      <c r="W34" s="54"/>
      <c r="X34" s="55"/>
      <c r="Y34" s="56">
        <f>SUM(W34*X34)</f>
        <v>0</v>
      </c>
      <c r="Z34" s="15"/>
      <c r="AA34" s="272"/>
    </row>
    <row r="35" spans="1:27" ht="16.5" customHeight="1">
      <c r="A35" s="272"/>
      <c r="B35" s="244"/>
      <c r="C35" s="170"/>
      <c r="D35" s="19" t="s">
        <v>92</v>
      </c>
      <c r="E35" s="26" t="s">
        <v>0</v>
      </c>
      <c r="F35" s="17" t="s">
        <v>93</v>
      </c>
      <c r="H35" s="352" t="s">
        <v>169</v>
      </c>
      <c r="I35" s="353"/>
      <c r="J35" s="327" t="s">
        <v>170</v>
      </c>
      <c r="K35" s="328"/>
      <c r="L35" s="328"/>
      <c r="M35" s="328"/>
      <c r="N35" s="329"/>
      <c r="O35" s="272"/>
      <c r="P35" s="13">
        <v>1</v>
      </c>
      <c r="Q35" s="13">
        <v>-30000</v>
      </c>
      <c r="R35" s="13">
        <v>-25000</v>
      </c>
      <c r="S35" s="14">
        <v>-15000</v>
      </c>
      <c r="T35" s="272"/>
      <c r="U35" s="292"/>
      <c r="V35" s="311" t="s">
        <v>628</v>
      </c>
      <c r="W35" s="54"/>
      <c r="X35" s="55">
        <v>5000</v>
      </c>
      <c r="Y35" s="56">
        <f>SUM(W35*X35)</f>
        <v>0</v>
      </c>
      <c r="Z35" s="15"/>
      <c r="AA35" s="272"/>
    </row>
    <row r="36" spans="1:27" ht="16.5" customHeight="1">
      <c r="A36" s="272"/>
      <c r="B36" s="244"/>
      <c r="C36" s="170"/>
      <c r="D36" s="19" t="s">
        <v>23</v>
      </c>
      <c r="E36" s="25">
        <v>0.5416666666666666</v>
      </c>
      <c r="F36" s="17" t="s">
        <v>123</v>
      </c>
      <c r="H36" s="352" t="s">
        <v>171</v>
      </c>
      <c r="I36" s="353"/>
      <c r="J36" s="379" t="s">
        <v>172</v>
      </c>
      <c r="K36" s="380"/>
      <c r="L36" s="380"/>
      <c r="M36" s="380"/>
      <c r="N36" s="381"/>
      <c r="O36" s="272"/>
      <c r="P36" s="13">
        <v>1</v>
      </c>
      <c r="Q36" s="13">
        <v>-10000</v>
      </c>
      <c r="R36" s="13">
        <v>-5000</v>
      </c>
      <c r="S36" s="13">
        <v>-5000</v>
      </c>
      <c r="T36" s="272"/>
      <c r="U36" s="292"/>
      <c r="V36" s="293"/>
      <c r="W36" s="54"/>
      <c r="X36" s="55"/>
      <c r="Y36" s="56">
        <f>SUM(W36*X36)</f>
        <v>0</v>
      </c>
      <c r="Z36" s="15"/>
      <c r="AA36" s="272"/>
    </row>
    <row r="37" spans="1:27" ht="16.5" customHeight="1">
      <c r="A37" s="272"/>
      <c r="B37" s="244"/>
      <c r="C37" s="170"/>
      <c r="D37" s="170"/>
      <c r="E37" s="251" t="s">
        <v>1</v>
      </c>
      <c r="F37" s="252" t="s">
        <v>524</v>
      </c>
      <c r="H37" s="352" t="s">
        <v>173</v>
      </c>
      <c r="I37" s="353"/>
      <c r="J37" s="373" t="s">
        <v>174</v>
      </c>
      <c r="K37" s="374"/>
      <c r="L37" s="374"/>
      <c r="M37" s="374"/>
      <c r="N37" s="375"/>
      <c r="O37" s="272"/>
      <c r="P37" s="13">
        <v>1</v>
      </c>
      <c r="Q37" s="13">
        <v>-35000</v>
      </c>
      <c r="R37" s="14">
        <v>-20000</v>
      </c>
      <c r="S37" s="14">
        <v>-15000</v>
      </c>
      <c r="T37" s="272"/>
      <c r="U37" s="292"/>
      <c r="V37" s="293"/>
      <c r="W37" s="54"/>
      <c r="X37" s="55"/>
      <c r="Y37" s="56">
        <f>SUM(W37*X37)</f>
        <v>0</v>
      </c>
      <c r="Z37" s="15"/>
      <c r="AA37" s="272"/>
    </row>
    <row r="38" spans="1:27" ht="21" customHeight="1">
      <c r="A38" s="272"/>
      <c r="B38" s="244"/>
      <c r="C38" s="170"/>
      <c r="D38" s="23" t="s">
        <v>24</v>
      </c>
      <c r="E38" s="26" t="s">
        <v>0</v>
      </c>
      <c r="F38" s="17" t="s">
        <v>466</v>
      </c>
      <c r="H38" s="368" t="s">
        <v>175</v>
      </c>
      <c r="I38" s="369"/>
      <c r="J38" s="327" t="s">
        <v>176</v>
      </c>
      <c r="K38" s="328"/>
      <c r="L38" s="328"/>
      <c r="M38" s="328"/>
      <c r="N38" s="329"/>
      <c r="O38" s="12"/>
      <c r="P38" s="13">
        <v>1</v>
      </c>
      <c r="Q38" s="13">
        <v>-15000</v>
      </c>
      <c r="R38" s="13">
        <v>-10000</v>
      </c>
      <c r="S38" s="13">
        <v>-10000</v>
      </c>
      <c r="T38" s="272"/>
      <c r="U38" s="292"/>
      <c r="V38" s="293"/>
      <c r="W38" s="54"/>
      <c r="X38" s="55"/>
      <c r="Y38" s="56">
        <f>SUM(W38*X38)</f>
        <v>0</v>
      </c>
      <c r="Z38" s="15"/>
      <c r="AA38" s="272"/>
    </row>
    <row r="39" spans="1:27" ht="16.5" customHeight="1" thickBot="1">
      <c r="A39" s="272"/>
      <c r="B39" s="244"/>
      <c r="C39" s="170"/>
      <c r="D39" s="28" t="s">
        <v>13</v>
      </c>
      <c r="E39" s="29" t="s">
        <v>14</v>
      </c>
      <c r="F39" s="104" t="s">
        <v>467</v>
      </c>
      <c r="H39" s="350"/>
      <c r="I39" s="351"/>
      <c r="J39" s="327" t="s">
        <v>482</v>
      </c>
      <c r="K39" s="328"/>
      <c r="L39" s="328"/>
      <c r="M39" s="328"/>
      <c r="N39" s="329"/>
      <c r="O39" s="272"/>
      <c r="P39" s="13">
        <v>1</v>
      </c>
      <c r="Q39" s="13">
        <v>-55000</v>
      </c>
      <c r="R39" s="13">
        <v>-25000</v>
      </c>
      <c r="S39" s="13">
        <v>-15000</v>
      </c>
      <c r="T39" s="272"/>
      <c r="U39" s="273"/>
      <c r="V39" s="45"/>
      <c r="W39" s="137"/>
      <c r="X39" s="86"/>
      <c r="Y39" s="72">
        <f t="shared" si="4"/>
        <v>0</v>
      </c>
      <c r="Z39" s="15"/>
      <c r="AA39" s="272"/>
    </row>
    <row r="40" spans="1:27" ht="16.5" customHeight="1" thickBot="1" thickTop="1">
      <c r="A40" s="272"/>
      <c r="B40" s="244"/>
      <c r="C40" s="170"/>
      <c r="D40" s="28" t="s">
        <v>15</v>
      </c>
      <c r="E40" s="80" t="s">
        <v>16</v>
      </c>
      <c r="F40" s="102" t="s">
        <v>468</v>
      </c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272"/>
      <c r="P40" s="272"/>
      <c r="Q40" s="272"/>
      <c r="R40" s="272"/>
      <c r="S40" s="272"/>
      <c r="T40" s="272"/>
      <c r="U40" s="376"/>
      <c r="V40" s="376"/>
      <c r="W40" s="376"/>
      <c r="X40" s="376"/>
      <c r="Y40" s="376"/>
      <c r="Z40" s="376"/>
      <c r="AA40" s="272"/>
    </row>
    <row r="41" spans="1:27" ht="16.5" customHeight="1" thickBot="1" thickTop="1">
      <c r="A41" s="272"/>
      <c r="B41" s="244"/>
      <c r="C41" s="170"/>
      <c r="D41" s="28" t="s">
        <v>17</v>
      </c>
      <c r="E41" s="81" t="s">
        <v>18</v>
      </c>
      <c r="F41" s="92" t="s">
        <v>98</v>
      </c>
      <c r="H41" s="352" t="s">
        <v>644</v>
      </c>
      <c r="I41" s="353"/>
      <c r="J41" s="327" t="s">
        <v>179</v>
      </c>
      <c r="K41" s="328"/>
      <c r="L41" s="328"/>
      <c r="M41" s="328"/>
      <c r="N41" s="329"/>
      <c r="O41" s="272"/>
      <c r="P41" s="272"/>
      <c r="Q41" s="272"/>
      <c r="R41" s="272"/>
      <c r="S41" s="272"/>
      <c r="T41" s="272"/>
      <c r="U41" s="273"/>
      <c r="V41" s="46" t="s">
        <v>102</v>
      </c>
      <c r="W41" s="389" t="s">
        <v>497</v>
      </c>
      <c r="X41" s="390"/>
      <c r="Y41" s="390"/>
      <c r="Z41" s="15"/>
      <c r="AA41" s="272"/>
    </row>
    <row r="42" spans="1:27" ht="16.5" customHeight="1" thickBot="1" thickTop="1">
      <c r="A42" s="272"/>
      <c r="B42" s="244"/>
      <c r="C42" s="170"/>
      <c r="D42" s="28" t="s">
        <v>12</v>
      </c>
      <c r="E42" s="29" t="s">
        <v>19</v>
      </c>
      <c r="F42" s="101" t="s">
        <v>469</v>
      </c>
      <c r="H42" s="337"/>
      <c r="I42" s="338"/>
      <c r="J42" s="339" t="s">
        <v>486</v>
      </c>
      <c r="K42" s="340"/>
      <c r="L42" s="340"/>
      <c r="M42" s="340"/>
      <c r="N42" s="341"/>
      <c r="O42" s="272"/>
      <c r="P42" s="272"/>
      <c r="Q42" s="272"/>
      <c r="R42" s="272"/>
      <c r="S42" s="272"/>
      <c r="T42" s="272"/>
      <c r="U42" s="376"/>
      <c r="V42" s="376"/>
      <c r="W42" s="376"/>
      <c r="X42" s="376"/>
      <c r="Y42" s="376"/>
      <c r="Z42" s="376"/>
      <c r="AA42" s="272"/>
    </row>
    <row r="43" spans="1:27" ht="17.25" customHeight="1" thickBot="1" thickTop="1">
      <c r="A43" s="272"/>
      <c r="B43" s="244"/>
      <c r="C43" s="170"/>
      <c r="D43" s="74" t="s">
        <v>99</v>
      </c>
      <c r="E43" s="75" t="s">
        <v>0</v>
      </c>
      <c r="F43" s="103" t="s">
        <v>100</v>
      </c>
      <c r="H43" s="361" t="s">
        <v>487</v>
      </c>
      <c r="I43" s="362"/>
      <c r="J43" s="362"/>
      <c r="K43" s="362"/>
      <c r="L43" s="362"/>
      <c r="M43" s="362"/>
      <c r="N43" s="362"/>
      <c r="O43" s="272"/>
      <c r="T43" s="272"/>
      <c r="U43" s="273"/>
      <c r="V43" s="47" t="s">
        <v>103</v>
      </c>
      <c r="W43" s="384">
        <f>SUM(Y23+Y25+Y26+Y27+Y28+Y29+Y30+Y31+Y32+Y33+Y35+Y34+Y36+Y37+Y38+Y39)</f>
        <v>0</v>
      </c>
      <c r="X43" s="385"/>
      <c r="Y43" s="385"/>
      <c r="Z43" s="15"/>
      <c r="AA43" s="272"/>
    </row>
    <row r="44" spans="1:27" ht="16.5" customHeight="1" thickBot="1" thickTop="1">
      <c r="A44" s="272"/>
      <c r="B44" s="244"/>
      <c r="C44" s="170"/>
      <c r="D44" s="294" t="s">
        <v>607</v>
      </c>
      <c r="E44" s="75" t="s">
        <v>0</v>
      </c>
      <c r="F44" s="103" t="s">
        <v>608</v>
      </c>
      <c r="H44" s="364"/>
      <c r="I44" s="364"/>
      <c r="J44" s="364"/>
      <c r="K44" s="364"/>
      <c r="L44" s="364"/>
      <c r="M44" s="364"/>
      <c r="N44" s="364"/>
      <c r="O44" s="272"/>
      <c r="P44" s="272"/>
      <c r="Q44" s="272"/>
      <c r="R44" s="272"/>
      <c r="S44" s="272"/>
      <c r="T44" s="272"/>
      <c r="U44" s="272"/>
      <c r="V44" s="372" t="s">
        <v>104</v>
      </c>
      <c r="W44" s="372"/>
      <c r="X44" s="372"/>
      <c r="Y44" s="372"/>
      <c r="Z44" s="272"/>
      <c r="AA44" s="272"/>
    </row>
    <row r="45" spans="1:27" ht="16.5" customHeight="1" thickTop="1">
      <c r="A45" s="272"/>
      <c r="B45" s="244"/>
      <c r="C45" s="170"/>
      <c r="D45" s="19" t="s">
        <v>25</v>
      </c>
      <c r="E45" s="26" t="s">
        <v>0</v>
      </c>
      <c r="F45" s="104" t="s">
        <v>126</v>
      </c>
      <c r="H45" s="358" t="s">
        <v>488</v>
      </c>
      <c r="I45" s="359"/>
      <c r="J45" s="359"/>
      <c r="K45" s="359"/>
      <c r="L45" s="359"/>
      <c r="M45" s="359"/>
      <c r="N45" s="360"/>
      <c r="O45" s="272"/>
      <c r="P45" s="272"/>
      <c r="Q45" s="272"/>
      <c r="R45" s="272"/>
      <c r="S45" s="272"/>
      <c r="T45" s="272"/>
      <c r="U45" s="272"/>
      <c r="V45" s="377" t="s">
        <v>105</v>
      </c>
      <c r="W45" s="378"/>
      <c r="X45" s="378"/>
      <c r="Y45" s="378"/>
      <c r="Z45" s="15"/>
      <c r="AA45" s="272"/>
    </row>
    <row r="46" spans="1:27" ht="16.5" customHeight="1">
      <c r="A46" s="272"/>
      <c r="B46" s="244"/>
      <c r="C46" s="170"/>
      <c r="D46" s="74" t="s">
        <v>20</v>
      </c>
      <c r="E46" s="243">
        <v>0.7083333333333334</v>
      </c>
      <c r="F46" s="17" t="s">
        <v>533</v>
      </c>
      <c r="H46" s="324" t="s">
        <v>366</v>
      </c>
      <c r="I46" s="325"/>
      <c r="J46" s="325"/>
      <c r="K46" s="325"/>
      <c r="L46" s="325"/>
      <c r="M46" s="325"/>
      <c r="N46" s="326"/>
      <c r="O46" s="272"/>
      <c r="P46" s="272"/>
      <c r="Q46" s="272"/>
      <c r="R46" s="272"/>
      <c r="S46" s="272"/>
      <c r="T46" s="272"/>
      <c r="U46" s="272"/>
      <c r="V46" s="370" t="s">
        <v>106</v>
      </c>
      <c r="W46" s="371"/>
      <c r="X46" s="371"/>
      <c r="Y46" s="371"/>
      <c r="Z46" s="15"/>
      <c r="AA46" s="272"/>
    </row>
    <row r="47" spans="1:27" ht="16.5" customHeight="1">
      <c r="A47" s="272"/>
      <c r="B47" s="244"/>
      <c r="C47" s="170"/>
      <c r="D47" s="74" t="s">
        <v>21</v>
      </c>
      <c r="E47" s="243">
        <v>0.75</v>
      </c>
      <c r="F47" s="104" t="s">
        <v>22</v>
      </c>
      <c r="H47" s="365" t="s">
        <v>490</v>
      </c>
      <c r="I47" s="366"/>
      <c r="J47" s="366"/>
      <c r="K47" s="366"/>
      <c r="L47" s="366"/>
      <c r="M47" s="366"/>
      <c r="N47" s="367"/>
      <c r="O47" s="272"/>
      <c r="P47" s="272"/>
      <c r="Q47" s="272"/>
      <c r="R47" s="272"/>
      <c r="S47" s="272"/>
      <c r="T47" s="272"/>
      <c r="U47" s="272"/>
      <c r="V47" s="354" t="s">
        <v>107</v>
      </c>
      <c r="W47" s="355"/>
      <c r="X47" s="355"/>
      <c r="Y47" s="355"/>
      <c r="Z47" s="15"/>
      <c r="AA47" s="272"/>
    </row>
    <row r="48" spans="1:27" ht="16.5" customHeight="1">
      <c r="A48" s="272"/>
      <c r="B48" s="244"/>
      <c r="C48" s="170"/>
      <c r="D48" s="170"/>
      <c r="E48" s="253" t="s">
        <v>2</v>
      </c>
      <c r="F48" s="299" t="s">
        <v>643</v>
      </c>
      <c r="H48" s="344" t="s">
        <v>491</v>
      </c>
      <c r="I48" s="345"/>
      <c r="J48" s="345"/>
      <c r="K48" s="345"/>
      <c r="L48" s="345"/>
      <c r="M48" s="345"/>
      <c r="N48" s="346"/>
      <c r="O48" s="272"/>
      <c r="P48" s="272"/>
      <c r="Q48" s="272"/>
      <c r="R48" s="272"/>
      <c r="S48" s="272"/>
      <c r="T48" s="272"/>
      <c r="U48" s="272"/>
      <c r="V48" s="382" t="s">
        <v>109</v>
      </c>
      <c r="W48" s="383"/>
      <c r="X48" s="383"/>
      <c r="Y48" s="383"/>
      <c r="Z48" s="15"/>
      <c r="AA48" s="272"/>
    </row>
    <row r="49" spans="1:27" ht="16.5" customHeight="1">
      <c r="A49" s="272"/>
      <c r="B49" s="463" t="s">
        <v>534</v>
      </c>
      <c r="C49" s="464"/>
      <c r="D49" s="464"/>
      <c r="E49" s="464"/>
      <c r="F49" s="465"/>
      <c r="H49" s="324" t="s">
        <v>492</v>
      </c>
      <c r="I49" s="325"/>
      <c r="J49" s="325"/>
      <c r="K49" s="325"/>
      <c r="L49" s="325"/>
      <c r="M49" s="325"/>
      <c r="N49" s="326"/>
      <c r="O49" s="272"/>
      <c r="P49" s="272"/>
      <c r="Q49" s="272"/>
      <c r="R49" s="272"/>
      <c r="S49" s="272"/>
      <c r="T49" s="272"/>
      <c r="U49" s="272"/>
      <c r="V49" s="356" t="s">
        <v>111</v>
      </c>
      <c r="W49" s="357"/>
      <c r="X49" s="357"/>
      <c r="Y49" s="357"/>
      <c r="Z49" s="15"/>
      <c r="AA49" s="272"/>
    </row>
    <row r="50" spans="1:27" ht="16.5" customHeight="1" thickBot="1">
      <c r="A50" s="272"/>
      <c r="B50" s="277"/>
      <c r="C50" s="277"/>
      <c r="D50" s="277"/>
      <c r="E50" s="277"/>
      <c r="F50" s="254"/>
      <c r="H50" s="321" t="s">
        <v>645</v>
      </c>
      <c r="I50" s="322"/>
      <c r="J50" s="322"/>
      <c r="K50" s="322"/>
      <c r="L50" s="322"/>
      <c r="M50" s="322"/>
      <c r="N50" s="323"/>
      <c r="O50" s="272"/>
      <c r="P50" s="272"/>
      <c r="Q50" s="272"/>
      <c r="R50" s="272"/>
      <c r="S50" s="272"/>
      <c r="T50" s="272"/>
      <c r="U50" s="272"/>
      <c r="V50" s="356" t="s">
        <v>510</v>
      </c>
      <c r="W50" s="357"/>
      <c r="X50" s="357"/>
      <c r="Y50" s="357"/>
      <c r="Z50" s="15"/>
      <c r="AA50" s="272"/>
    </row>
    <row r="51" spans="1:26" ht="16.5" customHeight="1" thickTop="1">
      <c r="A51" s="272"/>
      <c r="B51" s="70" t="s">
        <v>108</v>
      </c>
      <c r="C51" s="70" t="s">
        <v>77</v>
      </c>
      <c r="D51" s="71" t="s">
        <v>78</v>
      </c>
      <c r="E51" s="24">
        <v>0.125</v>
      </c>
      <c r="F51" s="105" t="s">
        <v>30</v>
      </c>
      <c r="O51" s="272"/>
      <c r="P51" s="272"/>
      <c r="Q51" s="272"/>
      <c r="R51" s="272"/>
      <c r="S51" s="272"/>
      <c r="T51" s="272"/>
      <c r="U51" s="272"/>
      <c r="V51" s="356" t="s">
        <v>113</v>
      </c>
      <c r="W51" s="357"/>
      <c r="X51" s="357"/>
      <c r="Y51" s="357"/>
      <c r="Z51" s="15"/>
    </row>
    <row r="52" spans="1:26" ht="16.5" customHeight="1">
      <c r="A52" s="272"/>
      <c r="B52" s="68"/>
      <c r="C52" s="130" t="s">
        <v>147</v>
      </c>
      <c r="D52" s="117" t="s">
        <v>144</v>
      </c>
      <c r="E52" s="24">
        <v>0.16666666666666666</v>
      </c>
      <c r="F52" s="114" t="s">
        <v>185</v>
      </c>
      <c r="O52" s="272"/>
      <c r="P52" s="272"/>
      <c r="Q52" s="272"/>
      <c r="R52" s="272"/>
      <c r="S52" s="272"/>
      <c r="U52" s="272"/>
      <c r="V52" s="356" t="s">
        <v>116</v>
      </c>
      <c r="W52" s="357"/>
      <c r="X52" s="357"/>
      <c r="Y52" s="357"/>
      <c r="Z52" s="15"/>
    </row>
    <row r="53" spans="1:26" ht="16.5" customHeight="1" thickBot="1">
      <c r="A53" s="272"/>
      <c r="B53" s="68"/>
      <c r="C53" s="68"/>
      <c r="D53" s="69" t="s">
        <v>137</v>
      </c>
      <c r="E53" s="24">
        <v>0.3125</v>
      </c>
      <c r="F53" s="114" t="s">
        <v>138</v>
      </c>
      <c r="O53" s="272"/>
      <c r="P53" s="272"/>
      <c r="Q53" s="272"/>
      <c r="R53" s="272"/>
      <c r="S53" s="272"/>
      <c r="U53" s="272"/>
      <c r="V53" s="342" t="s">
        <v>117</v>
      </c>
      <c r="W53" s="343"/>
      <c r="X53" s="343"/>
      <c r="Y53" s="343"/>
      <c r="Z53" s="15"/>
    </row>
    <row r="54" spans="1:26" ht="16.5" customHeight="1" thickTop="1">
      <c r="A54" s="272"/>
      <c r="B54" s="68"/>
      <c r="C54" s="130" t="s">
        <v>148</v>
      </c>
      <c r="D54" s="117" t="s">
        <v>543</v>
      </c>
      <c r="E54" s="24">
        <v>0.1875</v>
      </c>
      <c r="F54" s="114" t="s">
        <v>547</v>
      </c>
      <c r="O54" s="272"/>
      <c r="P54" s="272"/>
      <c r="Q54" s="272"/>
      <c r="R54" s="272"/>
      <c r="S54" s="272"/>
      <c r="U54" s="272"/>
      <c r="V54" s="272"/>
      <c r="W54" s="272"/>
      <c r="X54" s="272"/>
      <c r="Y54" s="272"/>
      <c r="Z54" s="272"/>
    </row>
    <row r="55" spans="1:19" ht="16.5" customHeight="1">
      <c r="A55" s="272"/>
      <c r="B55" s="68"/>
      <c r="C55" s="68"/>
      <c r="D55" s="69" t="s">
        <v>137</v>
      </c>
      <c r="E55" s="24">
        <v>0.3333333333333333</v>
      </c>
      <c r="F55" s="114" t="s">
        <v>548</v>
      </c>
      <c r="O55" s="272"/>
      <c r="P55" s="272"/>
      <c r="Q55" s="272"/>
      <c r="R55" s="272"/>
      <c r="S55" s="272"/>
    </row>
    <row r="56" spans="1:19" ht="16.5" customHeight="1">
      <c r="A56" s="272"/>
      <c r="B56" s="68"/>
      <c r="C56" s="130" t="s">
        <v>542</v>
      </c>
      <c r="D56" s="117" t="s">
        <v>145</v>
      </c>
      <c r="E56" s="24">
        <v>0.20833333333333334</v>
      </c>
      <c r="F56" s="114" t="s">
        <v>185</v>
      </c>
      <c r="O56" s="272"/>
      <c r="P56" s="272"/>
      <c r="Q56" s="272"/>
      <c r="R56" s="272"/>
      <c r="S56" s="272"/>
    </row>
    <row r="57" spans="1:19" ht="16.5" customHeight="1">
      <c r="A57" s="272"/>
      <c r="B57" s="68"/>
      <c r="C57" s="68"/>
      <c r="D57" s="69" t="s">
        <v>137</v>
      </c>
      <c r="E57" s="24">
        <v>0.3541666666666667</v>
      </c>
      <c r="F57" s="114" t="s">
        <v>138</v>
      </c>
      <c r="O57" s="272"/>
      <c r="P57" s="272"/>
      <c r="Q57" s="272"/>
      <c r="R57" s="272"/>
      <c r="S57" s="272"/>
    </row>
    <row r="58" spans="1:19" ht="16.5" customHeight="1">
      <c r="A58" s="272"/>
      <c r="B58" s="126"/>
      <c r="C58" s="126"/>
      <c r="D58" s="127"/>
      <c r="E58" s="31" t="s">
        <v>51</v>
      </c>
      <c r="F58" s="115" t="s">
        <v>118</v>
      </c>
      <c r="O58" s="272"/>
      <c r="P58" s="272"/>
      <c r="Q58" s="272"/>
      <c r="R58" s="272"/>
      <c r="S58" s="272"/>
    </row>
    <row r="59" spans="2:6" ht="16.5" customHeight="1">
      <c r="B59" s="452" t="s">
        <v>596</v>
      </c>
      <c r="C59" s="453"/>
      <c r="D59" s="453"/>
      <c r="E59" s="453"/>
      <c r="F59" s="454"/>
    </row>
    <row r="60" spans="2:6" ht="16.5" customHeight="1">
      <c r="B60" s="460" t="s">
        <v>119</v>
      </c>
      <c r="C60" s="460"/>
      <c r="D60" s="460"/>
      <c r="E60" s="460"/>
      <c r="F60" s="460"/>
    </row>
    <row r="61" spans="2:6" ht="21.75" customHeight="1">
      <c r="B61" s="420" t="s">
        <v>120</v>
      </c>
      <c r="C61" s="420"/>
      <c r="D61" s="420"/>
      <c r="E61" s="420"/>
      <c r="F61" s="420"/>
    </row>
    <row r="62" spans="2:6" ht="16.5" customHeight="1">
      <c r="B62" s="420" t="s">
        <v>121</v>
      </c>
      <c r="C62" s="420"/>
      <c r="D62" s="420"/>
      <c r="E62" s="420"/>
      <c r="F62" s="420"/>
    </row>
    <row r="63" spans="2:6" ht="16.5" customHeight="1">
      <c r="B63" s="420"/>
      <c r="C63" s="420"/>
      <c r="D63" s="420"/>
      <c r="E63" s="420"/>
      <c r="F63" s="420"/>
    </row>
    <row r="64" ht="23.25" customHeight="1"/>
    <row r="65" spans="2:6" ht="16.5" customHeight="1">
      <c r="B65" s="446" t="s">
        <v>127</v>
      </c>
      <c r="C65" s="446"/>
      <c r="D65" s="446"/>
      <c r="E65" s="446"/>
      <c r="F65" s="446"/>
    </row>
    <row r="66" spans="2:6" ht="16.5" customHeight="1">
      <c r="B66" s="434" t="s">
        <v>128</v>
      </c>
      <c r="C66" s="435"/>
      <c r="D66" s="435"/>
      <c r="E66" s="435"/>
      <c r="F66" s="436"/>
    </row>
    <row r="67" spans="2:6" ht="16.5" customHeight="1">
      <c r="B67" s="439" t="s">
        <v>35</v>
      </c>
      <c r="C67" s="439"/>
      <c r="D67" s="439"/>
      <c r="E67" s="439"/>
      <c r="F67" s="439"/>
    </row>
    <row r="68" spans="2:6" ht="16.5">
      <c r="B68" s="116" t="s">
        <v>38</v>
      </c>
      <c r="C68" s="116" t="s">
        <v>39</v>
      </c>
      <c r="D68" s="116" t="s">
        <v>40</v>
      </c>
      <c r="E68" s="116" t="s">
        <v>41</v>
      </c>
      <c r="F68" s="108" t="s">
        <v>42</v>
      </c>
    </row>
    <row r="69" spans="2:6" ht="16.5">
      <c r="B69" s="32" t="s">
        <v>45</v>
      </c>
      <c r="C69" s="274" t="s">
        <v>130</v>
      </c>
      <c r="D69" s="109" t="s">
        <v>46</v>
      </c>
      <c r="E69" s="16">
        <v>0.3333333333333333</v>
      </c>
      <c r="F69" s="113" t="s">
        <v>139</v>
      </c>
    </row>
    <row r="70" spans="2:6" ht="16.5">
      <c r="B70" s="68"/>
      <c r="C70" s="130" t="s">
        <v>147</v>
      </c>
      <c r="D70" s="117" t="s">
        <v>144</v>
      </c>
      <c r="E70" s="16">
        <v>0.3680555555555556</v>
      </c>
      <c r="F70" s="131" t="s">
        <v>132</v>
      </c>
    </row>
    <row r="71" spans="2:6" ht="16.5">
      <c r="B71" s="68"/>
      <c r="C71" s="68"/>
      <c r="D71" s="69" t="s">
        <v>50</v>
      </c>
      <c r="E71" s="118">
        <v>0.5104166666666666</v>
      </c>
      <c r="F71" s="106" t="s">
        <v>146</v>
      </c>
    </row>
    <row r="72" spans="2:6" ht="16.5">
      <c r="B72" s="68"/>
      <c r="C72" s="130" t="s">
        <v>148</v>
      </c>
      <c r="D72" s="117" t="s">
        <v>145</v>
      </c>
      <c r="E72" s="16">
        <v>0.40972222222222227</v>
      </c>
      <c r="F72" s="106" t="s">
        <v>132</v>
      </c>
    </row>
    <row r="73" spans="2:6" ht="16.5" customHeight="1">
      <c r="B73" s="68"/>
      <c r="C73" s="68"/>
      <c r="D73" s="69" t="s">
        <v>50</v>
      </c>
      <c r="E73" s="118">
        <v>0.5520833333333334</v>
      </c>
      <c r="F73" s="106" t="s">
        <v>133</v>
      </c>
    </row>
    <row r="74" spans="2:6" ht="16.5">
      <c r="B74" s="68"/>
      <c r="C74" s="68"/>
      <c r="D74" s="69"/>
      <c r="E74" s="119" t="s">
        <v>51</v>
      </c>
      <c r="F74" s="106" t="s">
        <v>140</v>
      </c>
    </row>
    <row r="75" spans="2:6" ht="16.5">
      <c r="B75" s="68"/>
      <c r="C75" s="68"/>
      <c r="D75" s="69"/>
      <c r="E75" s="120" t="s">
        <v>53</v>
      </c>
      <c r="F75" s="106" t="s">
        <v>141</v>
      </c>
    </row>
    <row r="76" spans="2:6" ht="16.5" customHeight="1">
      <c r="B76" s="68"/>
      <c r="C76" s="68"/>
      <c r="D76" s="110" t="s">
        <v>110</v>
      </c>
      <c r="E76" s="121">
        <v>0.6458333333333334</v>
      </c>
      <c r="F76" s="114" t="s">
        <v>151</v>
      </c>
    </row>
    <row r="77" spans="2:6" ht="17.25" customHeight="1">
      <c r="B77" s="68"/>
      <c r="C77" s="68"/>
      <c r="D77" s="132" t="s">
        <v>152</v>
      </c>
      <c r="E77" s="119" t="s">
        <v>51</v>
      </c>
      <c r="F77" s="128" t="s">
        <v>181</v>
      </c>
    </row>
    <row r="78" spans="2:6" ht="19.5" customHeight="1">
      <c r="B78" s="68"/>
      <c r="C78" s="68"/>
      <c r="D78" s="69"/>
      <c r="E78" s="121">
        <v>0.7222222222222222</v>
      </c>
      <c r="F78" s="114" t="s">
        <v>58</v>
      </c>
    </row>
    <row r="79" spans="2:6" ht="16.5" customHeight="1">
      <c r="B79" s="68"/>
      <c r="C79" s="68"/>
      <c r="D79" s="110" t="s">
        <v>114</v>
      </c>
      <c r="E79" s="121">
        <v>0.7291666666666666</v>
      </c>
      <c r="F79" s="106" t="s">
        <v>115</v>
      </c>
    </row>
    <row r="80" spans="2:6" ht="16.5" customHeight="1">
      <c r="B80" s="68"/>
      <c r="C80" s="68"/>
      <c r="D80" s="110"/>
      <c r="E80" s="120" t="s">
        <v>53</v>
      </c>
      <c r="F80" s="107" t="s">
        <v>182</v>
      </c>
    </row>
    <row r="81" spans="2:6" ht="21.75" customHeight="1">
      <c r="B81" s="68"/>
      <c r="C81" s="68"/>
      <c r="D81" s="69"/>
      <c r="E81" s="121">
        <v>0.7708333333333334</v>
      </c>
      <c r="F81" s="106" t="s">
        <v>58</v>
      </c>
    </row>
    <row r="82" spans="2:6" ht="19.5" customHeight="1">
      <c r="B82" s="68"/>
      <c r="C82" s="68"/>
      <c r="D82" s="69" t="s">
        <v>69</v>
      </c>
      <c r="E82" s="123" t="s">
        <v>70</v>
      </c>
      <c r="F82" s="114" t="s">
        <v>122</v>
      </c>
    </row>
    <row r="83" spans="2:6" ht="16.5">
      <c r="B83" s="452" t="s">
        <v>150</v>
      </c>
      <c r="C83" s="453"/>
      <c r="D83" s="453"/>
      <c r="E83" s="453"/>
      <c r="F83" s="454"/>
    </row>
    <row r="84" spans="2:6" ht="16.5">
      <c r="B84" s="455"/>
      <c r="C84" s="456"/>
      <c r="D84" s="456"/>
      <c r="E84" s="456"/>
      <c r="F84" s="457"/>
    </row>
    <row r="85" spans="2:6" ht="16.5">
      <c r="B85" s="70" t="s">
        <v>76</v>
      </c>
      <c r="C85" s="70" t="s">
        <v>77</v>
      </c>
      <c r="D85" s="71" t="s">
        <v>78</v>
      </c>
      <c r="E85" s="24">
        <v>0.2916666666666667</v>
      </c>
      <c r="F85" s="112" t="s">
        <v>79</v>
      </c>
    </row>
    <row r="86" spans="2:6" ht="16.5">
      <c r="B86" s="18"/>
      <c r="C86" s="21"/>
      <c r="D86" s="19" t="s">
        <v>4</v>
      </c>
      <c r="E86" s="25">
        <v>0.3333333333333333</v>
      </c>
      <c r="F86" s="17" t="s">
        <v>5</v>
      </c>
    </row>
    <row r="87" spans="2:6" ht="16.5">
      <c r="B87" s="18"/>
      <c r="C87" s="21"/>
      <c r="D87" s="458" t="s">
        <v>6</v>
      </c>
      <c r="E87" s="459"/>
      <c r="F87" s="124" t="s">
        <v>28</v>
      </c>
    </row>
    <row r="88" spans="2:6" ht="16.5">
      <c r="B88" s="18"/>
      <c r="C88" s="21"/>
      <c r="D88" s="21" t="s">
        <v>7</v>
      </c>
      <c r="E88" s="26" t="s">
        <v>0</v>
      </c>
      <c r="F88" s="17" t="s">
        <v>8</v>
      </c>
    </row>
    <row r="89" spans="2:6" ht="16.5">
      <c r="B89" s="18"/>
      <c r="C89" s="21"/>
      <c r="D89" s="21"/>
      <c r="E89" s="26" t="s">
        <v>0</v>
      </c>
      <c r="F89" s="17" t="s">
        <v>9</v>
      </c>
    </row>
    <row r="90" spans="2:6" ht="16.5">
      <c r="B90" s="18"/>
      <c r="C90" s="21"/>
      <c r="D90" s="19" t="s">
        <v>10</v>
      </c>
      <c r="E90" s="26" t="s">
        <v>0</v>
      </c>
      <c r="F90" s="17" t="s">
        <v>31</v>
      </c>
    </row>
    <row r="91" spans="2:6" ht="16.5">
      <c r="B91" s="18"/>
      <c r="C91" s="21"/>
      <c r="D91" s="21"/>
      <c r="E91" s="26" t="s">
        <v>0</v>
      </c>
      <c r="F91" s="17" t="s">
        <v>11</v>
      </c>
    </row>
    <row r="92" spans="2:6" ht="16.5">
      <c r="B92" s="18"/>
      <c r="C92" s="21"/>
      <c r="D92" s="82" t="s">
        <v>159</v>
      </c>
      <c r="E92" s="26" t="s">
        <v>0</v>
      </c>
      <c r="F92" s="17" t="s">
        <v>88</v>
      </c>
    </row>
    <row r="93" spans="2:6" ht="21" customHeight="1">
      <c r="B93" s="18"/>
      <c r="C93" s="21"/>
      <c r="D93" s="83" t="s">
        <v>89</v>
      </c>
      <c r="E93" s="26" t="s">
        <v>0</v>
      </c>
      <c r="F93" s="20" t="s">
        <v>90</v>
      </c>
    </row>
    <row r="94" spans="2:6" ht="16.5">
      <c r="B94" s="18"/>
      <c r="C94" s="21"/>
      <c r="D94" s="19" t="s">
        <v>92</v>
      </c>
      <c r="E94" s="26" t="s">
        <v>0</v>
      </c>
      <c r="F94" s="17" t="s">
        <v>93</v>
      </c>
    </row>
    <row r="95" spans="2:6" ht="18" customHeight="1">
      <c r="B95" s="18"/>
      <c r="C95" s="21"/>
      <c r="D95" s="19" t="s">
        <v>23</v>
      </c>
      <c r="E95" s="25">
        <v>0.5416666666666666</v>
      </c>
      <c r="F95" s="17" t="s">
        <v>123</v>
      </c>
    </row>
    <row r="96" spans="2:6" ht="16.5" customHeight="1">
      <c r="B96" s="18"/>
      <c r="C96" s="21"/>
      <c r="D96" s="21"/>
      <c r="E96" s="27" t="s">
        <v>1</v>
      </c>
      <c r="F96" s="20" t="s">
        <v>27</v>
      </c>
    </row>
    <row r="97" spans="2:6" ht="21" customHeight="1">
      <c r="B97" s="18"/>
      <c r="C97" s="21"/>
      <c r="D97" s="23" t="s">
        <v>24</v>
      </c>
      <c r="E97" s="26" t="s">
        <v>0</v>
      </c>
      <c r="F97" s="17" t="s">
        <v>184</v>
      </c>
    </row>
    <row r="98" spans="2:6" ht="16.5">
      <c r="B98" s="18"/>
      <c r="C98" s="21"/>
      <c r="D98" s="28" t="s">
        <v>13</v>
      </c>
      <c r="E98" s="29" t="s">
        <v>14</v>
      </c>
      <c r="F98" s="101" t="s">
        <v>124</v>
      </c>
    </row>
    <row r="99" spans="2:6" ht="24">
      <c r="B99" s="18"/>
      <c r="C99" s="21"/>
      <c r="D99" s="28" t="s">
        <v>15</v>
      </c>
      <c r="E99" s="80" t="s">
        <v>16</v>
      </c>
      <c r="F99" s="102" t="s">
        <v>125</v>
      </c>
    </row>
    <row r="100" spans="2:6" ht="16.5">
      <c r="B100" s="18"/>
      <c r="C100" s="21"/>
      <c r="D100" s="28" t="s">
        <v>17</v>
      </c>
      <c r="E100" s="81" t="s">
        <v>18</v>
      </c>
      <c r="F100" s="92" t="s">
        <v>98</v>
      </c>
    </row>
    <row r="101" spans="2:6" ht="16.5" customHeight="1">
      <c r="B101" s="18"/>
      <c r="C101" s="21"/>
      <c r="D101" s="28" t="s">
        <v>12</v>
      </c>
      <c r="E101" s="29" t="s">
        <v>19</v>
      </c>
      <c r="F101" s="101" t="s">
        <v>29</v>
      </c>
    </row>
    <row r="102" spans="2:6" ht="16.5">
      <c r="B102" s="18"/>
      <c r="C102" s="21"/>
      <c r="D102" s="74" t="s">
        <v>99</v>
      </c>
      <c r="E102" s="75" t="s">
        <v>0</v>
      </c>
      <c r="F102" s="103" t="s">
        <v>100</v>
      </c>
    </row>
    <row r="103" spans="2:6" ht="16.5">
      <c r="B103" s="18"/>
      <c r="C103" s="21"/>
      <c r="D103" s="74" t="s">
        <v>101</v>
      </c>
      <c r="E103" s="75" t="s">
        <v>0</v>
      </c>
      <c r="F103" s="103" t="s">
        <v>156</v>
      </c>
    </row>
    <row r="104" spans="2:6" ht="16.5">
      <c r="B104" s="18"/>
      <c r="C104" s="21"/>
      <c r="D104" s="19" t="s">
        <v>25</v>
      </c>
      <c r="E104" s="26" t="s">
        <v>0</v>
      </c>
      <c r="F104" s="104" t="s">
        <v>126</v>
      </c>
    </row>
    <row r="105" spans="2:6" ht="16.5">
      <c r="B105" s="18"/>
      <c r="C105" s="21"/>
      <c r="D105" s="19" t="s">
        <v>20</v>
      </c>
      <c r="E105" s="25">
        <v>0.7083333333333334</v>
      </c>
      <c r="F105" s="17" t="s">
        <v>26</v>
      </c>
    </row>
    <row r="106" spans="2:6" ht="16.5">
      <c r="B106" s="18"/>
      <c r="C106" s="21"/>
      <c r="D106" s="19" t="s">
        <v>21</v>
      </c>
      <c r="E106" s="25">
        <v>0.75</v>
      </c>
      <c r="F106" s="17" t="s">
        <v>22</v>
      </c>
    </row>
    <row r="107" spans="2:6" ht="16.5" customHeight="1">
      <c r="B107" s="18"/>
      <c r="C107" s="21"/>
      <c r="D107" s="21"/>
      <c r="E107" s="30" t="s">
        <v>2</v>
      </c>
      <c r="F107" s="59" t="s">
        <v>3</v>
      </c>
    </row>
    <row r="108" spans="2:6" ht="16.5" customHeight="1">
      <c r="B108" s="347" t="s">
        <v>32</v>
      </c>
      <c r="C108" s="348"/>
      <c r="D108" s="348"/>
      <c r="E108" s="348"/>
      <c r="F108" s="349"/>
    </row>
    <row r="109" spans="2:6" ht="16.5" customHeight="1">
      <c r="B109" s="466"/>
      <c r="C109" s="466"/>
      <c r="D109" s="466"/>
      <c r="E109" s="466"/>
      <c r="F109" s="466"/>
    </row>
    <row r="110" spans="2:6" ht="16.5" customHeight="1">
      <c r="B110" s="70" t="s">
        <v>108</v>
      </c>
      <c r="C110" s="70" t="s">
        <v>77</v>
      </c>
      <c r="D110" s="71" t="s">
        <v>78</v>
      </c>
      <c r="E110" s="24">
        <v>0.25</v>
      </c>
      <c r="F110" s="105" t="s">
        <v>30</v>
      </c>
    </row>
    <row r="111" spans="2:6" ht="21.75" customHeight="1">
      <c r="B111" s="68"/>
      <c r="C111" s="68"/>
      <c r="D111" s="110" t="s">
        <v>55</v>
      </c>
      <c r="E111" s="16">
        <v>0.2916666666666667</v>
      </c>
      <c r="F111" s="106" t="s">
        <v>142</v>
      </c>
    </row>
    <row r="112" spans="2:6" ht="16.5">
      <c r="B112" s="68"/>
      <c r="C112" s="68"/>
      <c r="D112" s="132" t="s">
        <v>153</v>
      </c>
      <c r="E112" s="16">
        <v>0.4791666666666667</v>
      </c>
      <c r="F112" s="106" t="s">
        <v>58</v>
      </c>
    </row>
    <row r="113" spans="2:6" ht="16.5">
      <c r="B113" s="68"/>
      <c r="C113" s="68"/>
      <c r="D113" s="69"/>
      <c r="E113" s="31" t="s">
        <v>51</v>
      </c>
      <c r="F113" s="107" t="s">
        <v>183</v>
      </c>
    </row>
    <row r="114" spans="2:6" ht="16.5" customHeight="1">
      <c r="B114" s="68"/>
      <c r="C114" s="68"/>
      <c r="D114" s="110" t="s">
        <v>65</v>
      </c>
      <c r="E114" s="22" t="s">
        <v>51</v>
      </c>
      <c r="F114" s="106" t="s">
        <v>66</v>
      </c>
    </row>
    <row r="115" spans="2:6" ht="16.5" customHeight="1">
      <c r="B115" s="68"/>
      <c r="C115" s="68"/>
      <c r="D115" s="125" t="s">
        <v>134</v>
      </c>
      <c r="E115" s="24">
        <v>0.5416666666666666</v>
      </c>
      <c r="F115" s="106" t="s">
        <v>135</v>
      </c>
    </row>
    <row r="116" spans="2:6" ht="16.5">
      <c r="B116" s="68"/>
      <c r="C116" s="68"/>
      <c r="D116" s="69"/>
      <c r="E116" s="22" t="s">
        <v>51</v>
      </c>
      <c r="F116" s="114" t="s">
        <v>136</v>
      </c>
    </row>
    <row r="117" spans="2:6" ht="16.5" customHeight="1">
      <c r="B117" s="68"/>
      <c r="C117" s="130" t="s">
        <v>147</v>
      </c>
      <c r="D117" s="117" t="s">
        <v>144</v>
      </c>
      <c r="E117" s="24">
        <v>0.5833333333333334</v>
      </c>
      <c r="F117" s="114" t="s">
        <v>154</v>
      </c>
    </row>
    <row r="118" spans="2:6" ht="16.5">
      <c r="B118" s="68"/>
      <c r="C118" s="68"/>
      <c r="D118" s="69" t="s">
        <v>50</v>
      </c>
      <c r="E118" s="24">
        <v>0.7222222222222222</v>
      </c>
      <c r="F118" s="114" t="s">
        <v>138</v>
      </c>
    </row>
    <row r="119" spans="2:6" ht="21.75" customHeight="1">
      <c r="B119" s="68"/>
      <c r="C119" s="130" t="s">
        <v>148</v>
      </c>
      <c r="D119" s="117" t="s">
        <v>145</v>
      </c>
      <c r="E119" s="24">
        <v>0.6458333333333334</v>
      </c>
      <c r="F119" s="114" t="s">
        <v>155</v>
      </c>
    </row>
    <row r="120" spans="2:6" ht="16.5" customHeight="1">
      <c r="B120" s="68"/>
      <c r="C120" s="68"/>
      <c r="D120" s="69" t="s">
        <v>137</v>
      </c>
      <c r="E120" s="24">
        <v>0.7847222222222222</v>
      </c>
      <c r="F120" s="114" t="s">
        <v>138</v>
      </c>
    </row>
    <row r="121" spans="2:6" ht="16.5" customHeight="1">
      <c r="B121" s="126"/>
      <c r="C121" s="126"/>
      <c r="D121" s="127"/>
      <c r="E121" s="31" t="s">
        <v>51</v>
      </c>
      <c r="F121" s="115" t="s">
        <v>118</v>
      </c>
    </row>
    <row r="122" spans="2:6" ht="17.25" customHeight="1">
      <c r="B122" s="452" t="s">
        <v>143</v>
      </c>
      <c r="C122" s="453"/>
      <c r="D122" s="453"/>
      <c r="E122" s="453"/>
      <c r="F122" s="454"/>
    </row>
    <row r="123" spans="2:6" ht="17.25" customHeight="1">
      <c r="B123" s="460" t="s">
        <v>119</v>
      </c>
      <c r="C123" s="460"/>
      <c r="D123" s="460"/>
      <c r="E123" s="460"/>
      <c r="F123" s="460"/>
    </row>
    <row r="124" spans="2:6" ht="16.5" customHeight="1">
      <c r="B124" s="420" t="s">
        <v>120</v>
      </c>
      <c r="C124" s="420"/>
      <c r="D124" s="420"/>
      <c r="E124" s="420"/>
      <c r="F124" s="420"/>
    </row>
    <row r="125" spans="2:6" ht="16.5" customHeight="1">
      <c r="B125" s="420" t="s">
        <v>121</v>
      </c>
      <c r="C125" s="420"/>
      <c r="D125" s="420"/>
      <c r="E125" s="420"/>
      <c r="F125" s="420"/>
    </row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19">
    <mergeCell ref="B4:F4"/>
    <mergeCell ref="H2:N2"/>
    <mergeCell ref="U2:Z2"/>
    <mergeCell ref="B5:F5"/>
    <mergeCell ref="H3:N3"/>
    <mergeCell ref="U3:Z3"/>
    <mergeCell ref="B2:F2"/>
    <mergeCell ref="B3:F3"/>
    <mergeCell ref="AB3:AE3"/>
    <mergeCell ref="B6:F6"/>
    <mergeCell ref="I4:N4"/>
    <mergeCell ref="W4:Y4"/>
    <mergeCell ref="AB4:AE4"/>
    <mergeCell ref="H5:H6"/>
    <mergeCell ref="I5:N5"/>
    <mergeCell ref="W5:Y5"/>
    <mergeCell ref="AB5:AE5"/>
    <mergeCell ref="I6:N6"/>
    <mergeCell ref="W6:Y6"/>
    <mergeCell ref="AB6:AE6"/>
    <mergeCell ref="I7:N7"/>
    <mergeCell ref="W7:Y7"/>
    <mergeCell ref="AB7:AE7"/>
    <mergeCell ref="H8:N8"/>
    <mergeCell ref="W8:Y8"/>
    <mergeCell ref="AB8:AE8"/>
    <mergeCell ref="H9:N9"/>
    <mergeCell ref="W9:Y9"/>
    <mergeCell ref="AB9:AE9"/>
    <mergeCell ref="H10:N10"/>
    <mergeCell ref="W10:Y10"/>
    <mergeCell ref="AB10:AE10"/>
    <mergeCell ref="H11:N11"/>
    <mergeCell ref="W11:Y11"/>
    <mergeCell ref="AB11:AE11"/>
    <mergeCell ref="H12:N12"/>
    <mergeCell ref="W12:Y12"/>
    <mergeCell ref="AB12:AE12"/>
    <mergeCell ref="I13:I14"/>
    <mergeCell ref="U13:Z13"/>
    <mergeCell ref="AB13:AE13"/>
    <mergeCell ref="W14:Z14"/>
    <mergeCell ref="AB14:AE14"/>
    <mergeCell ref="U15:Z15"/>
    <mergeCell ref="AB15:AE15"/>
    <mergeCell ref="H16:N16"/>
    <mergeCell ref="AB16:AE16"/>
    <mergeCell ref="H17:N17"/>
    <mergeCell ref="AB17:AE17"/>
    <mergeCell ref="B21:F21"/>
    <mergeCell ref="I18:I19"/>
    <mergeCell ref="B22:F22"/>
    <mergeCell ref="H21:N21"/>
    <mergeCell ref="D28:E28"/>
    <mergeCell ref="H26:N26"/>
    <mergeCell ref="H27:N27"/>
    <mergeCell ref="H28:N28"/>
    <mergeCell ref="H37:I37"/>
    <mergeCell ref="J37:N37"/>
    <mergeCell ref="H29:N29"/>
    <mergeCell ref="H30:N30"/>
    <mergeCell ref="H31:N31"/>
    <mergeCell ref="H32:N32"/>
    <mergeCell ref="H34:I34"/>
    <mergeCell ref="J34:N34"/>
    <mergeCell ref="H38:I38"/>
    <mergeCell ref="J38:N38"/>
    <mergeCell ref="W43:Y43"/>
    <mergeCell ref="H39:I39"/>
    <mergeCell ref="J39:N39"/>
    <mergeCell ref="H35:I35"/>
    <mergeCell ref="J35:N35"/>
    <mergeCell ref="U40:Z40"/>
    <mergeCell ref="H36:I36"/>
    <mergeCell ref="J36:N36"/>
    <mergeCell ref="H40:I40"/>
    <mergeCell ref="J40:N40"/>
    <mergeCell ref="V45:Y45"/>
    <mergeCell ref="H41:I41"/>
    <mergeCell ref="J41:N41"/>
    <mergeCell ref="U42:Z42"/>
    <mergeCell ref="W41:Y41"/>
    <mergeCell ref="H42:I42"/>
    <mergeCell ref="J42:N42"/>
    <mergeCell ref="H46:N46"/>
    <mergeCell ref="V51:Y51"/>
    <mergeCell ref="H47:N47"/>
    <mergeCell ref="V46:Y46"/>
    <mergeCell ref="V47:Y47"/>
    <mergeCell ref="H43:N43"/>
    <mergeCell ref="V48:Y48"/>
    <mergeCell ref="H44:N44"/>
    <mergeCell ref="V44:Y44"/>
    <mergeCell ref="H45:N45"/>
    <mergeCell ref="V52:Y52"/>
    <mergeCell ref="H48:N48"/>
    <mergeCell ref="V53:Y53"/>
    <mergeCell ref="H49:N49"/>
    <mergeCell ref="H50:N50"/>
    <mergeCell ref="B59:F59"/>
    <mergeCell ref="V49:Y49"/>
    <mergeCell ref="V50:Y50"/>
    <mergeCell ref="B49:F49"/>
    <mergeCell ref="B60:F60"/>
    <mergeCell ref="B61:F61"/>
    <mergeCell ref="B62:F62"/>
    <mergeCell ref="B63:F63"/>
    <mergeCell ref="B65:F65"/>
    <mergeCell ref="B66:F66"/>
    <mergeCell ref="B67:F67"/>
    <mergeCell ref="B123:F123"/>
    <mergeCell ref="B124:F124"/>
    <mergeCell ref="B125:F125"/>
    <mergeCell ref="B83:F83"/>
    <mergeCell ref="B84:F84"/>
    <mergeCell ref="D87:E87"/>
    <mergeCell ref="B108:F108"/>
    <mergeCell ref="B109:F109"/>
    <mergeCell ref="B122:F1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G1">
      <selection activeCell="H50" sqref="H50:N50"/>
    </sheetView>
  </sheetViews>
  <sheetFormatPr defaultColWidth="9.140625" defaultRowHeight="15"/>
  <cols>
    <col min="1" max="1" width="2.7109375" style="286" customWidth="1"/>
    <col min="2" max="2" width="5.8515625" style="286" customWidth="1"/>
    <col min="3" max="3" width="6.140625" style="286" customWidth="1"/>
    <col min="4" max="4" width="13.00390625" style="286" customWidth="1"/>
    <col min="5" max="5" width="5.421875" style="286" customWidth="1"/>
    <col min="6" max="6" width="60.57421875" style="286" customWidth="1"/>
    <col min="7" max="7" width="3.421875" style="286" customWidth="1"/>
    <col min="8" max="8" width="11.140625" style="286" customWidth="1"/>
    <col min="9" max="9" width="21.140625" style="286" customWidth="1"/>
    <col min="10" max="10" width="19.57421875" style="286" customWidth="1"/>
    <col min="11" max="14" width="9.8515625" style="286" customWidth="1"/>
    <col min="15" max="15" width="1.57421875" style="286" customWidth="1"/>
    <col min="16" max="20" width="10.57421875" style="286" hidden="1" customWidth="1"/>
    <col min="21" max="21" width="2.140625" style="286" customWidth="1"/>
    <col min="22" max="22" width="34.7109375" style="286" customWidth="1"/>
    <col min="23" max="24" width="9.421875" style="286" customWidth="1"/>
    <col min="25" max="25" width="35.421875" style="286" customWidth="1"/>
    <col min="26" max="26" width="2.00390625" style="286" customWidth="1"/>
    <col min="27" max="30" width="9.00390625" style="286" customWidth="1"/>
    <col min="31" max="31" width="10.28125" style="286" customWidth="1"/>
    <col min="32" max="16384" width="9.00390625" style="286" customWidth="1"/>
  </cols>
  <sheetData>
    <row r="1" spans="1:27" ht="15.75" customHeight="1" thickBo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9"/>
      <c r="Q1" s="9"/>
      <c r="R1" s="9"/>
      <c r="S1" s="9"/>
      <c r="T1" s="290"/>
      <c r="U1" s="290"/>
      <c r="V1" s="290"/>
      <c r="W1" s="290"/>
      <c r="X1" s="290"/>
      <c r="Y1" s="290"/>
      <c r="Z1" s="290"/>
      <c r="AA1" s="290"/>
    </row>
    <row r="2" spans="1:27" ht="21.75" customHeight="1" thickBot="1" thickTop="1">
      <c r="A2" s="290"/>
      <c r="B2" s="446" t="s">
        <v>540</v>
      </c>
      <c r="C2" s="446"/>
      <c r="D2" s="446"/>
      <c r="E2" s="446"/>
      <c r="F2" s="446"/>
      <c r="H2" s="446" t="s">
        <v>539</v>
      </c>
      <c r="I2" s="446"/>
      <c r="J2" s="446"/>
      <c r="K2" s="446"/>
      <c r="L2" s="446"/>
      <c r="M2" s="446"/>
      <c r="N2" s="446"/>
      <c r="U2" s="447" t="s">
        <v>188</v>
      </c>
      <c r="V2" s="448"/>
      <c r="W2" s="448"/>
      <c r="X2" s="448"/>
      <c r="Y2" s="448"/>
      <c r="Z2" s="449"/>
      <c r="AA2" s="290"/>
    </row>
    <row r="3" spans="1:31" ht="16.5" customHeight="1" thickBot="1" thickTop="1">
      <c r="A3" s="290"/>
      <c r="B3" s="434" t="s">
        <v>128</v>
      </c>
      <c r="C3" s="435"/>
      <c r="D3" s="435"/>
      <c r="E3" s="435"/>
      <c r="F3" s="436"/>
      <c r="H3" s="437" t="s">
        <v>33</v>
      </c>
      <c r="I3" s="437"/>
      <c r="J3" s="437"/>
      <c r="K3" s="437"/>
      <c r="L3" s="437"/>
      <c r="M3" s="437"/>
      <c r="N3" s="437"/>
      <c r="U3" s="438" t="s">
        <v>34</v>
      </c>
      <c r="V3" s="438"/>
      <c r="W3" s="438"/>
      <c r="X3" s="438"/>
      <c r="Y3" s="438"/>
      <c r="Z3" s="438"/>
      <c r="AA3" s="290"/>
      <c r="AB3" s="445"/>
      <c r="AC3" s="445"/>
      <c r="AD3" s="445"/>
      <c r="AE3" s="445"/>
    </row>
    <row r="4" spans="1:31" ht="16.5" customHeight="1" thickTop="1">
      <c r="A4" s="290"/>
      <c r="B4" s="439" t="s">
        <v>35</v>
      </c>
      <c r="C4" s="439"/>
      <c r="D4" s="439"/>
      <c r="E4" s="439"/>
      <c r="F4" s="439"/>
      <c r="H4" s="287" t="s">
        <v>36</v>
      </c>
      <c r="I4" s="440" t="s">
        <v>129</v>
      </c>
      <c r="J4" s="441"/>
      <c r="K4" s="441"/>
      <c r="L4" s="441"/>
      <c r="M4" s="441"/>
      <c r="N4" s="442"/>
      <c r="U4" s="285"/>
      <c r="V4" s="39" t="s">
        <v>37</v>
      </c>
      <c r="W4" s="443" t="s">
        <v>597</v>
      </c>
      <c r="X4" s="444"/>
      <c r="Y4" s="444"/>
      <c r="Z4" s="15"/>
      <c r="AA4" s="290"/>
      <c r="AB4" s="445"/>
      <c r="AC4" s="445"/>
      <c r="AD4" s="445"/>
      <c r="AE4" s="445"/>
    </row>
    <row r="5" spans="1:31" ht="16.5" customHeight="1">
      <c r="A5" s="290"/>
      <c r="B5" s="116" t="s">
        <v>38</v>
      </c>
      <c r="C5" s="116" t="s">
        <v>39</v>
      </c>
      <c r="D5" s="116" t="s">
        <v>40</v>
      </c>
      <c r="E5" s="116" t="s">
        <v>41</v>
      </c>
      <c r="F5" s="108" t="s">
        <v>42</v>
      </c>
      <c r="H5" s="411" t="s">
        <v>43</v>
      </c>
      <c r="I5" s="426" t="s">
        <v>623</v>
      </c>
      <c r="J5" s="427"/>
      <c r="K5" s="427"/>
      <c r="L5" s="427"/>
      <c r="M5" s="427"/>
      <c r="N5" s="428"/>
      <c r="U5" s="285"/>
      <c r="V5" s="40" t="s">
        <v>44</v>
      </c>
      <c r="W5" s="429" t="s">
        <v>598</v>
      </c>
      <c r="X5" s="430"/>
      <c r="Y5" s="430"/>
      <c r="Z5" s="15"/>
      <c r="AA5" s="290"/>
      <c r="AB5" s="445"/>
      <c r="AC5" s="445"/>
      <c r="AD5" s="445"/>
      <c r="AE5" s="445"/>
    </row>
    <row r="6" spans="1:31" ht="16.5" customHeight="1">
      <c r="A6" s="290"/>
      <c r="B6" s="32" t="s">
        <v>45</v>
      </c>
      <c r="C6" s="287" t="s">
        <v>130</v>
      </c>
      <c r="D6" s="109" t="s">
        <v>46</v>
      </c>
      <c r="E6" s="16">
        <v>0.3333333333333333</v>
      </c>
      <c r="F6" s="113" t="s">
        <v>139</v>
      </c>
      <c r="H6" s="425"/>
      <c r="I6" s="339" t="s">
        <v>189</v>
      </c>
      <c r="J6" s="340"/>
      <c r="K6" s="340"/>
      <c r="L6" s="340"/>
      <c r="M6" s="340"/>
      <c r="N6" s="341"/>
      <c r="T6" s="290"/>
      <c r="U6" s="285"/>
      <c r="V6" s="40" t="s">
        <v>47</v>
      </c>
      <c r="W6" s="429" t="s">
        <v>538</v>
      </c>
      <c r="X6" s="430"/>
      <c r="Y6" s="430"/>
      <c r="Z6" s="15"/>
      <c r="AA6" s="290"/>
      <c r="AB6" s="376"/>
      <c r="AC6" s="376"/>
      <c r="AD6" s="376"/>
      <c r="AE6" s="376"/>
    </row>
    <row r="7" spans="1:31" ht="16.5" customHeight="1">
      <c r="A7" s="290"/>
      <c r="B7" s="68"/>
      <c r="C7" s="130" t="s">
        <v>147</v>
      </c>
      <c r="D7" s="232" t="s">
        <v>144</v>
      </c>
      <c r="E7" s="282">
        <v>0.3680555555555556</v>
      </c>
      <c r="F7" s="131" t="s">
        <v>132</v>
      </c>
      <c r="H7" s="288" t="s">
        <v>48</v>
      </c>
      <c r="I7" s="431" t="s">
        <v>190</v>
      </c>
      <c r="J7" s="432"/>
      <c r="K7" s="432"/>
      <c r="L7" s="432"/>
      <c r="M7" s="432"/>
      <c r="N7" s="433"/>
      <c r="T7" s="290"/>
      <c r="U7" s="285"/>
      <c r="V7" s="40" t="s">
        <v>49</v>
      </c>
      <c r="W7" s="429" t="s">
        <v>636</v>
      </c>
      <c r="X7" s="430"/>
      <c r="Y7" s="430"/>
      <c r="Z7" s="15"/>
      <c r="AA7" s="290"/>
      <c r="AB7" s="376"/>
      <c r="AC7" s="376"/>
      <c r="AD7" s="376"/>
      <c r="AE7" s="376"/>
    </row>
    <row r="8" spans="1:31" ht="16.5" customHeight="1">
      <c r="A8" s="290"/>
      <c r="B8" s="68"/>
      <c r="C8" s="68"/>
      <c r="D8" s="69" t="s">
        <v>50</v>
      </c>
      <c r="E8" s="282">
        <v>0.5104166666666666</v>
      </c>
      <c r="F8" s="106" t="s">
        <v>146</v>
      </c>
      <c r="H8" s="414" t="s">
        <v>610</v>
      </c>
      <c r="I8" s="414"/>
      <c r="J8" s="414"/>
      <c r="K8" s="414"/>
      <c r="L8" s="414"/>
      <c r="M8" s="414"/>
      <c r="N8" s="414"/>
      <c r="T8" s="290"/>
      <c r="U8" s="285"/>
      <c r="V8" s="40" t="s">
        <v>160</v>
      </c>
      <c r="W8" s="415" t="s">
        <v>161</v>
      </c>
      <c r="X8" s="416"/>
      <c r="Y8" s="416"/>
      <c r="Z8" s="15"/>
      <c r="AA8" s="290"/>
      <c r="AB8" s="376"/>
      <c r="AC8" s="376"/>
      <c r="AD8" s="376"/>
      <c r="AE8" s="376"/>
    </row>
    <row r="9" spans="1:31" ht="16.5" customHeight="1">
      <c r="A9" s="290"/>
      <c r="B9" s="68"/>
      <c r="C9" s="68"/>
      <c r="D9" s="69"/>
      <c r="E9" s="313" t="s">
        <v>559</v>
      </c>
      <c r="F9" s="314" t="s">
        <v>633</v>
      </c>
      <c r="H9" s="417" t="s">
        <v>52</v>
      </c>
      <c r="I9" s="417"/>
      <c r="J9" s="417"/>
      <c r="K9" s="417"/>
      <c r="L9" s="417"/>
      <c r="M9" s="417"/>
      <c r="N9" s="417"/>
      <c r="T9" s="290"/>
      <c r="U9" s="285"/>
      <c r="V9" s="66" t="s">
        <v>162</v>
      </c>
      <c r="W9" s="423" t="s">
        <v>225</v>
      </c>
      <c r="X9" s="424"/>
      <c r="Y9" s="424"/>
      <c r="Z9" s="15"/>
      <c r="AA9" s="290"/>
      <c r="AB9" s="376"/>
      <c r="AC9" s="376"/>
      <c r="AD9" s="376"/>
      <c r="AE9" s="376"/>
    </row>
    <row r="10" spans="1:31" ht="16.5" customHeight="1">
      <c r="A10" s="290"/>
      <c r="B10" s="68"/>
      <c r="C10" s="130" t="s">
        <v>148</v>
      </c>
      <c r="D10" s="232" t="s">
        <v>543</v>
      </c>
      <c r="E10" s="282">
        <v>0.3819444444444444</v>
      </c>
      <c r="F10" s="131" t="s">
        <v>132</v>
      </c>
      <c r="H10" s="420" t="s">
        <v>54</v>
      </c>
      <c r="I10" s="420"/>
      <c r="J10" s="420"/>
      <c r="K10" s="420"/>
      <c r="L10" s="420"/>
      <c r="M10" s="420"/>
      <c r="N10" s="420"/>
      <c r="T10" s="290"/>
      <c r="U10" s="285"/>
      <c r="V10" s="40" t="s">
        <v>163</v>
      </c>
      <c r="W10" s="418" t="s">
        <v>600</v>
      </c>
      <c r="X10" s="419"/>
      <c r="Y10" s="478"/>
      <c r="Z10" s="15"/>
      <c r="AA10" s="290"/>
      <c r="AB10" s="445"/>
      <c r="AC10" s="445"/>
      <c r="AD10" s="445"/>
      <c r="AE10" s="445"/>
    </row>
    <row r="11" spans="1:31" ht="16.5" customHeight="1">
      <c r="A11" s="290"/>
      <c r="B11" s="68"/>
      <c r="C11" s="68"/>
      <c r="D11" s="69" t="s">
        <v>545</v>
      </c>
      <c r="E11" s="282">
        <v>0.5243055555555556</v>
      </c>
      <c r="F11" s="106" t="s">
        <v>544</v>
      </c>
      <c r="H11" s="420"/>
      <c r="I11" s="420"/>
      <c r="J11" s="420"/>
      <c r="K11" s="420"/>
      <c r="L11" s="420"/>
      <c r="M11" s="420"/>
      <c r="N11" s="420"/>
      <c r="T11" s="290"/>
      <c r="U11" s="285"/>
      <c r="V11" s="231" t="s">
        <v>164</v>
      </c>
      <c r="W11" s="421" t="s">
        <v>642</v>
      </c>
      <c r="X11" s="422"/>
      <c r="Y11" s="422"/>
      <c r="Z11" s="15"/>
      <c r="AA11" s="290"/>
      <c r="AB11" s="445"/>
      <c r="AC11" s="445"/>
      <c r="AD11" s="445"/>
      <c r="AE11" s="445"/>
    </row>
    <row r="12" spans="1:31" ht="16.5" customHeight="1" thickBot="1">
      <c r="A12" s="290"/>
      <c r="B12" s="68"/>
      <c r="C12" s="130" t="s">
        <v>542</v>
      </c>
      <c r="D12" s="232" t="s">
        <v>145</v>
      </c>
      <c r="E12" s="282">
        <v>0.40972222222222227</v>
      </c>
      <c r="F12" s="131" t="s">
        <v>132</v>
      </c>
      <c r="H12" s="409" t="s">
        <v>56</v>
      </c>
      <c r="I12" s="409"/>
      <c r="J12" s="409"/>
      <c r="K12" s="409"/>
      <c r="L12" s="409"/>
      <c r="M12" s="409"/>
      <c r="N12" s="409"/>
      <c r="T12" s="290"/>
      <c r="U12" s="285"/>
      <c r="V12" s="291" t="s">
        <v>593</v>
      </c>
      <c r="W12" s="407" t="s">
        <v>599</v>
      </c>
      <c r="X12" s="408"/>
      <c r="Y12" s="408"/>
      <c r="Z12" s="15"/>
      <c r="AA12" s="290"/>
      <c r="AB12" s="376"/>
      <c r="AC12" s="376"/>
      <c r="AD12" s="376"/>
      <c r="AE12" s="376"/>
    </row>
    <row r="13" spans="1:31" ht="16.5" customHeight="1" thickBot="1" thickTop="1">
      <c r="A13" s="290"/>
      <c r="B13" s="68"/>
      <c r="C13" s="68"/>
      <c r="D13" s="69" t="s">
        <v>50</v>
      </c>
      <c r="E13" s="282">
        <v>0.5520833333333334</v>
      </c>
      <c r="F13" s="106" t="s">
        <v>133</v>
      </c>
      <c r="H13" s="287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T13" s="290"/>
      <c r="U13" s="376"/>
      <c r="V13" s="376"/>
      <c r="W13" s="376"/>
      <c r="X13" s="376"/>
      <c r="Y13" s="376"/>
      <c r="Z13" s="376"/>
      <c r="AA13" s="290"/>
      <c r="AB13" s="376"/>
      <c r="AC13" s="376"/>
      <c r="AD13" s="376"/>
      <c r="AE13" s="376"/>
    </row>
    <row r="14" spans="1:31" ht="16.5" customHeight="1" thickBot="1">
      <c r="A14" s="290"/>
      <c r="B14" s="68"/>
      <c r="C14" s="68"/>
      <c r="D14" s="69"/>
      <c r="E14" s="295" t="s">
        <v>51</v>
      </c>
      <c r="F14" s="106" t="s">
        <v>470</v>
      </c>
      <c r="H14" s="33" t="s">
        <v>67</v>
      </c>
      <c r="I14" s="412"/>
      <c r="J14" s="34" t="s">
        <v>463</v>
      </c>
      <c r="K14" s="320">
        <v>420000</v>
      </c>
      <c r="L14" s="320">
        <f aca="true" t="shared" si="0" ref="L14:N15">SUM(K14+Q34)</f>
        <v>415000</v>
      </c>
      <c r="M14" s="320">
        <f t="shared" si="0"/>
        <v>410000</v>
      </c>
      <c r="N14" s="320">
        <f t="shared" si="0"/>
        <v>405000</v>
      </c>
      <c r="T14" s="290"/>
      <c r="U14" s="285"/>
      <c r="V14" s="42" t="s">
        <v>68</v>
      </c>
      <c r="W14" s="413"/>
      <c r="X14" s="376"/>
      <c r="Y14" s="376"/>
      <c r="Z14" s="376"/>
      <c r="AA14" s="290"/>
      <c r="AB14" s="376"/>
      <c r="AC14" s="376"/>
      <c r="AD14" s="376"/>
      <c r="AE14" s="376"/>
    </row>
    <row r="15" spans="1:31" ht="16.5" customHeight="1" thickBot="1">
      <c r="A15" s="290"/>
      <c r="B15" s="68"/>
      <c r="C15" s="68"/>
      <c r="D15" s="69"/>
      <c r="E15" s="296" t="s">
        <v>53</v>
      </c>
      <c r="F15" s="106" t="s">
        <v>141</v>
      </c>
      <c r="H15" s="36"/>
      <c r="I15" s="122"/>
      <c r="J15" s="34" t="s">
        <v>157</v>
      </c>
      <c r="K15" s="320">
        <v>500000</v>
      </c>
      <c r="L15" s="320">
        <f t="shared" si="0"/>
        <v>470000</v>
      </c>
      <c r="M15" s="320">
        <f t="shared" si="0"/>
        <v>445000</v>
      </c>
      <c r="N15" s="320">
        <f t="shared" si="0"/>
        <v>430000</v>
      </c>
      <c r="O15" s="290"/>
      <c r="T15" s="290"/>
      <c r="U15" s="376"/>
      <c r="V15" s="376"/>
      <c r="W15" s="376"/>
      <c r="X15" s="376"/>
      <c r="Y15" s="376"/>
      <c r="Z15" s="376"/>
      <c r="AA15" s="290"/>
      <c r="AB15" s="445"/>
      <c r="AC15" s="445"/>
      <c r="AD15" s="445"/>
      <c r="AE15" s="445"/>
    </row>
    <row r="16" spans="1:31" ht="16.5" customHeight="1" thickTop="1">
      <c r="A16" s="290"/>
      <c r="B16" s="68"/>
      <c r="C16" s="68"/>
      <c r="D16" s="110" t="s">
        <v>55</v>
      </c>
      <c r="E16" s="297">
        <v>0.6458333333333334</v>
      </c>
      <c r="F16" s="106" t="s">
        <v>541</v>
      </c>
      <c r="H16" s="386" t="s">
        <v>158</v>
      </c>
      <c r="I16" s="387"/>
      <c r="J16" s="387"/>
      <c r="K16" s="387"/>
      <c r="L16" s="387"/>
      <c r="M16" s="387"/>
      <c r="N16" s="388"/>
      <c r="O16" s="290"/>
      <c r="P16" s="290"/>
      <c r="Q16" s="290"/>
      <c r="R16" s="290"/>
      <c r="S16" s="290"/>
      <c r="T16" s="13"/>
      <c r="U16" s="285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290"/>
      <c r="AB16" s="445"/>
      <c r="AC16" s="445"/>
      <c r="AD16" s="445"/>
      <c r="AE16" s="445"/>
    </row>
    <row r="17" spans="1:31" ht="16.5" customHeight="1">
      <c r="A17" s="290"/>
      <c r="B17" s="68"/>
      <c r="C17" s="68"/>
      <c r="D17" s="132" t="s">
        <v>153</v>
      </c>
      <c r="E17" s="297">
        <v>0.8333333333333334</v>
      </c>
      <c r="F17" s="114" t="s">
        <v>58</v>
      </c>
      <c r="H17" s="363"/>
      <c r="I17" s="363"/>
      <c r="J17" s="363"/>
      <c r="K17" s="363"/>
      <c r="L17" s="363"/>
      <c r="M17" s="363"/>
      <c r="N17" s="363"/>
      <c r="O17" s="290"/>
      <c r="P17" s="290"/>
      <c r="Q17" s="290"/>
      <c r="R17" s="290"/>
      <c r="S17" s="290"/>
      <c r="T17" s="290"/>
      <c r="U17" s="285"/>
      <c r="V17" s="40" t="s">
        <v>75</v>
      </c>
      <c r="W17" s="48"/>
      <c r="X17" s="49"/>
      <c r="Y17" s="50">
        <f aca="true" t="shared" si="1" ref="Y17:Y22">SUM(W17*X17)</f>
        <v>0</v>
      </c>
      <c r="Z17" s="15"/>
      <c r="AA17" s="290"/>
      <c r="AB17" s="445"/>
      <c r="AC17" s="445"/>
      <c r="AD17" s="445"/>
      <c r="AE17" s="445"/>
    </row>
    <row r="18" spans="1:27" ht="16.5" customHeight="1">
      <c r="A18" s="290"/>
      <c r="B18" s="68"/>
      <c r="C18" s="68"/>
      <c r="D18" s="69" t="s">
        <v>69</v>
      </c>
      <c r="E18" s="298" t="s">
        <v>70</v>
      </c>
      <c r="F18" s="299" t="s">
        <v>643</v>
      </c>
      <c r="H18" s="37"/>
      <c r="I18" s="398" t="s">
        <v>80</v>
      </c>
      <c r="J18" s="32" t="s">
        <v>193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290"/>
      <c r="P18" s="290"/>
      <c r="Q18" s="290"/>
      <c r="R18" s="11"/>
      <c r="S18" s="290"/>
      <c r="T18" s="5"/>
      <c r="U18" s="285"/>
      <c r="V18" s="40" t="s">
        <v>186</v>
      </c>
      <c r="W18" s="48"/>
      <c r="X18" s="49"/>
      <c r="Y18" s="50">
        <f t="shared" si="1"/>
        <v>0</v>
      </c>
      <c r="Z18" s="15"/>
      <c r="AA18" s="290"/>
    </row>
    <row r="19" spans="1:27" ht="16.5" customHeight="1">
      <c r="A19" s="290"/>
      <c r="B19" s="452" t="s">
        <v>471</v>
      </c>
      <c r="C19" s="453"/>
      <c r="D19" s="453"/>
      <c r="E19" s="453"/>
      <c r="F19" s="454"/>
      <c r="H19" s="33" t="s">
        <v>81</v>
      </c>
      <c r="I19" s="399"/>
      <c r="J19" s="34" t="s">
        <v>463</v>
      </c>
      <c r="K19" s="38">
        <f aca="true" t="shared" si="2" ref="K19:N20">SUM(K14+P28)</f>
        <v>430000</v>
      </c>
      <c r="L19" s="38">
        <f t="shared" si="2"/>
        <v>420000</v>
      </c>
      <c r="M19" s="38">
        <f t="shared" si="2"/>
        <v>415000</v>
      </c>
      <c r="N19" s="38">
        <f t="shared" si="2"/>
        <v>410000</v>
      </c>
      <c r="O19" s="290"/>
      <c r="P19" s="290"/>
      <c r="Q19" s="290"/>
      <c r="R19" s="290"/>
      <c r="S19" s="290"/>
      <c r="T19" s="14"/>
      <c r="U19" s="285"/>
      <c r="V19" s="40" t="s">
        <v>82</v>
      </c>
      <c r="W19" s="48"/>
      <c r="X19" s="49"/>
      <c r="Y19" s="50">
        <f t="shared" si="1"/>
        <v>0</v>
      </c>
      <c r="Z19" s="15"/>
      <c r="AA19" s="290"/>
    </row>
    <row r="20" spans="1:27" ht="16.5" customHeight="1">
      <c r="A20" s="290"/>
      <c r="B20" s="455"/>
      <c r="C20" s="456"/>
      <c r="D20" s="456"/>
      <c r="E20" s="456"/>
      <c r="F20" s="457"/>
      <c r="H20" s="36"/>
      <c r="I20" s="122"/>
      <c r="J20" s="34" t="s">
        <v>157</v>
      </c>
      <c r="K20" s="38">
        <f t="shared" si="2"/>
        <v>520000</v>
      </c>
      <c r="L20" s="38">
        <f t="shared" si="2"/>
        <v>485000</v>
      </c>
      <c r="M20" s="38">
        <f t="shared" si="2"/>
        <v>460000</v>
      </c>
      <c r="N20" s="38">
        <f t="shared" si="2"/>
        <v>445000</v>
      </c>
      <c r="O20" s="290"/>
      <c r="P20" s="290"/>
      <c r="Q20" s="290"/>
      <c r="R20" s="290"/>
      <c r="S20" s="290"/>
      <c r="T20" s="14"/>
      <c r="U20" s="285"/>
      <c r="V20" s="40" t="s">
        <v>166</v>
      </c>
      <c r="W20" s="48"/>
      <c r="X20" s="49"/>
      <c r="Y20" s="50">
        <f t="shared" si="1"/>
        <v>0</v>
      </c>
      <c r="Z20" s="15"/>
      <c r="AA20" s="290"/>
    </row>
    <row r="21" spans="1:27" ht="16.5" customHeight="1">
      <c r="A21" s="290"/>
      <c r="B21" s="152" t="s">
        <v>262</v>
      </c>
      <c r="C21" s="241" t="s">
        <v>263</v>
      </c>
      <c r="D21" s="242" t="s">
        <v>264</v>
      </c>
      <c r="E21" s="243">
        <v>0.2916666666666667</v>
      </c>
      <c r="F21" s="104" t="s">
        <v>514</v>
      </c>
      <c r="H21" s="386" t="s">
        <v>158</v>
      </c>
      <c r="I21" s="387"/>
      <c r="J21" s="387"/>
      <c r="K21" s="387"/>
      <c r="L21" s="387"/>
      <c r="M21" s="387"/>
      <c r="N21" s="388"/>
      <c r="O21" s="290"/>
      <c r="P21" s="290"/>
      <c r="Q21" s="290"/>
      <c r="R21" s="290"/>
      <c r="S21" s="290"/>
      <c r="T21" s="13"/>
      <c r="U21" s="285"/>
      <c r="V21" s="40" t="s">
        <v>83</v>
      </c>
      <c r="W21" s="51"/>
      <c r="X21" s="52"/>
      <c r="Y21" s="50">
        <f t="shared" si="1"/>
        <v>0</v>
      </c>
      <c r="Z21" s="15"/>
      <c r="AA21" s="290"/>
    </row>
    <row r="22" spans="1:27" ht="19.5" customHeight="1" thickBot="1">
      <c r="A22" s="290"/>
      <c r="B22" s="244"/>
      <c r="C22" s="170"/>
      <c r="D22" s="245" t="s">
        <v>110</v>
      </c>
      <c r="E22" s="246">
        <v>0.3333333333333333</v>
      </c>
      <c r="F22" s="196" t="s">
        <v>515</v>
      </c>
      <c r="H22" s="289"/>
      <c r="I22" s="289"/>
      <c r="J22" s="289"/>
      <c r="K22" s="289"/>
      <c r="L22" s="289"/>
      <c r="M22" s="289"/>
      <c r="N22" s="289"/>
      <c r="O22" s="290"/>
      <c r="P22" s="290"/>
      <c r="Q22" s="290"/>
      <c r="R22" s="290"/>
      <c r="S22" s="290"/>
      <c r="T22" s="14"/>
      <c r="U22" s="285"/>
      <c r="V22" s="41" t="s">
        <v>84</v>
      </c>
      <c r="W22" s="51"/>
      <c r="X22" s="52"/>
      <c r="Y22" s="53">
        <f t="shared" si="1"/>
        <v>0</v>
      </c>
      <c r="Z22" s="15"/>
      <c r="AA22" s="290"/>
    </row>
    <row r="23" spans="1:27" ht="19.5" customHeight="1" thickBot="1" thickTop="1">
      <c r="A23" s="290"/>
      <c r="B23" s="244"/>
      <c r="C23" s="170"/>
      <c r="D23" s="222"/>
      <c r="E23" s="247" t="s">
        <v>51</v>
      </c>
      <c r="F23" s="196" t="s">
        <v>322</v>
      </c>
      <c r="H23" s="306" t="s">
        <v>616</v>
      </c>
      <c r="I23" s="73" t="s">
        <v>617</v>
      </c>
      <c r="J23" s="32" t="s">
        <v>193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290"/>
      <c r="P23" s="290"/>
      <c r="Q23" s="290"/>
      <c r="R23" s="290"/>
      <c r="S23" s="290"/>
      <c r="T23" s="14"/>
      <c r="U23" s="285"/>
      <c r="V23" s="77" t="s">
        <v>85</v>
      </c>
      <c r="W23" s="3"/>
      <c r="X23" s="2"/>
      <c r="Y23" s="8">
        <f>SUM(Y17:Y22)</f>
        <v>0</v>
      </c>
      <c r="Z23" s="15"/>
      <c r="AA23" s="290"/>
    </row>
    <row r="24" spans="1:27" ht="16.5" customHeight="1" thickBot="1" thickTop="1">
      <c r="A24" s="290"/>
      <c r="B24" s="244"/>
      <c r="C24" s="170"/>
      <c r="D24" s="248"/>
      <c r="E24" s="249">
        <v>0.40972222222222227</v>
      </c>
      <c r="F24" s="104" t="s">
        <v>237</v>
      </c>
      <c r="H24" s="93" t="s">
        <v>639</v>
      </c>
      <c r="I24" s="78" t="s">
        <v>640</v>
      </c>
      <c r="J24" s="34" t="s">
        <v>463</v>
      </c>
      <c r="K24" s="38">
        <f aca="true" t="shared" si="3" ref="K24:N25">SUM(K19+P31)</f>
        <v>465000</v>
      </c>
      <c r="L24" s="38">
        <f t="shared" si="3"/>
        <v>450000</v>
      </c>
      <c r="M24" s="38">
        <f t="shared" si="3"/>
        <v>440000</v>
      </c>
      <c r="N24" s="38">
        <f t="shared" si="3"/>
        <v>430000</v>
      </c>
      <c r="O24" s="290"/>
      <c r="P24" s="290"/>
      <c r="Q24" s="290"/>
      <c r="R24" s="290"/>
      <c r="S24" s="290"/>
      <c r="T24" s="14"/>
      <c r="U24" s="285"/>
      <c r="V24" s="44" t="s">
        <v>87</v>
      </c>
      <c r="W24" s="43"/>
      <c r="X24" s="43"/>
      <c r="Y24" s="43"/>
      <c r="Z24" s="15"/>
      <c r="AA24" s="290"/>
    </row>
    <row r="25" spans="1:27" ht="16.5" customHeight="1" thickTop="1">
      <c r="A25" s="290"/>
      <c r="B25" s="244"/>
      <c r="C25" s="170"/>
      <c r="D25" s="74" t="s">
        <v>4</v>
      </c>
      <c r="E25" s="243">
        <v>0.4166666666666667</v>
      </c>
      <c r="F25" s="104" t="s">
        <v>5</v>
      </c>
      <c r="H25" s="307" t="s">
        <v>618</v>
      </c>
      <c r="I25" s="79" t="s">
        <v>641</v>
      </c>
      <c r="J25" s="34" t="s">
        <v>157</v>
      </c>
      <c r="K25" s="38">
        <f>SUM(K20+P32)</f>
        <v>585000</v>
      </c>
      <c r="L25" s="38">
        <f t="shared" si="3"/>
        <v>530000</v>
      </c>
      <c r="M25" s="38">
        <f t="shared" si="3"/>
        <v>505000</v>
      </c>
      <c r="N25" s="38">
        <f t="shared" si="3"/>
        <v>490000</v>
      </c>
      <c r="O25" s="290"/>
      <c r="P25" s="290"/>
      <c r="Q25" s="290"/>
      <c r="R25" s="290"/>
      <c r="S25" s="290"/>
      <c r="T25" s="14"/>
      <c r="U25" s="285"/>
      <c r="V25" s="135" t="s">
        <v>165</v>
      </c>
      <c r="W25" s="63"/>
      <c r="X25" s="64">
        <v>-150000</v>
      </c>
      <c r="Y25" s="65">
        <f aca="true" t="shared" si="4" ref="Y25:Y37">SUM(W25*X25)</f>
        <v>0</v>
      </c>
      <c r="Z25" s="15"/>
      <c r="AA25" s="290"/>
    </row>
    <row r="26" spans="1:27" ht="16.5" customHeight="1">
      <c r="A26" s="290"/>
      <c r="B26" s="244"/>
      <c r="C26" s="170"/>
      <c r="D26" s="461" t="s">
        <v>6</v>
      </c>
      <c r="E26" s="462"/>
      <c r="F26" s="250" t="s">
        <v>28</v>
      </c>
      <c r="H26" s="410" t="s">
        <v>91</v>
      </c>
      <c r="I26" s="410"/>
      <c r="J26" s="410"/>
      <c r="K26" s="410"/>
      <c r="L26" s="410"/>
      <c r="M26" s="410"/>
      <c r="N26" s="410"/>
      <c r="O26" s="290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285"/>
      <c r="V26" s="67"/>
      <c r="W26" s="54"/>
      <c r="X26" s="55"/>
      <c r="Y26" s="56">
        <f t="shared" si="4"/>
        <v>0</v>
      </c>
      <c r="Z26" s="15"/>
      <c r="AA26" s="290"/>
    </row>
    <row r="27" spans="1:27" ht="16.5" customHeight="1">
      <c r="A27" s="290"/>
      <c r="B27" s="244"/>
      <c r="C27" s="170"/>
      <c r="D27" s="170" t="s">
        <v>7</v>
      </c>
      <c r="E27" s="75" t="s">
        <v>0</v>
      </c>
      <c r="F27" s="104" t="s">
        <v>8</v>
      </c>
      <c r="H27" s="400" t="s">
        <v>191</v>
      </c>
      <c r="I27" s="401"/>
      <c r="J27" s="401"/>
      <c r="K27" s="401"/>
      <c r="L27" s="401"/>
      <c r="M27" s="401"/>
      <c r="N27" s="402"/>
      <c r="O27" s="290"/>
      <c r="P27" s="13"/>
      <c r="Q27" s="13"/>
      <c r="R27" s="13"/>
      <c r="S27" s="290"/>
      <c r="T27" s="14"/>
      <c r="U27" s="285"/>
      <c r="V27" s="263" t="s">
        <v>634</v>
      </c>
      <c r="W27" s="54"/>
      <c r="X27" s="55"/>
      <c r="Y27" s="56">
        <f>SUM(W27*X27)</f>
        <v>0</v>
      </c>
      <c r="Z27" s="15"/>
      <c r="AA27" s="290"/>
    </row>
    <row r="28" spans="1:27" ht="16.5" customHeight="1">
      <c r="A28" s="290"/>
      <c r="B28" s="244"/>
      <c r="C28" s="170"/>
      <c r="D28" s="170"/>
      <c r="E28" s="75" t="s">
        <v>0</v>
      </c>
      <c r="F28" s="104" t="s">
        <v>9</v>
      </c>
      <c r="H28" s="403" t="s">
        <v>192</v>
      </c>
      <c r="I28" s="404"/>
      <c r="J28" s="404"/>
      <c r="K28" s="404"/>
      <c r="L28" s="404"/>
      <c r="M28" s="404"/>
      <c r="N28" s="405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285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290"/>
    </row>
    <row r="29" spans="1:27" ht="16.5" customHeight="1">
      <c r="A29" s="290"/>
      <c r="B29" s="244"/>
      <c r="C29" s="170"/>
      <c r="D29" s="74" t="s">
        <v>10</v>
      </c>
      <c r="E29" s="75" t="s">
        <v>0</v>
      </c>
      <c r="F29" s="104" t="s">
        <v>31</v>
      </c>
      <c r="H29" s="406" t="s">
        <v>94</v>
      </c>
      <c r="I29" s="406"/>
      <c r="J29" s="406"/>
      <c r="K29" s="406"/>
      <c r="L29" s="406"/>
      <c r="M29" s="406"/>
      <c r="N29" s="406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285"/>
      <c r="V29" s="264" t="s">
        <v>549</v>
      </c>
      <c r="W29" s="54"/>
      <c r="X29" s="55"/>
      <c r="Y29" s="56">
        <f t="shared" si="4"/>
        <v>0</v>
      </c>
      <c r="Z29" s="15"/>
      <c r="AA29" s="290"/>
    </row>
    <row r="30" spans="1:27" ht="16.5" customHeight="1">
      <c r="A30" s="290"/>
      <c r="B30" s="244"/>
      <c r="C30" s="170"/>
      <c r="D30" s="170"/>
      <c r="E30" s="75" t="s">
        <v>0</v>
      </c>
      <c r="F30" s="104" t="s">
        <v>11</v>
      </c>
      <c r="H30" s="397" t="s">
        <v>95</v>
      </c>
      <c r="I30" s="397"/>
      <c r="J30" s="397"/>
      <c r="K30" s="397"/>
      <c r="L30" s="397"/>
      <c r="M30" s="397"/>
      <c r="N30" s="397"/>
      <c r="O30" s="290"/>
      <c r="P30" s="13"/>
      <c r="Q30" s="13"/>
      <c r="R30" s="13"/>
      <c r="S30" s="14"/>
      <c r="T30" s="290"/>
      <c r="U30" s="285"/>
      <c r="V30" s="66" t="s">
        <v>603</v>
      </c>
      <c r="W30" s="54"/>
      <c r="X30" s="55"/>
      <c r="Y30" s="56">
        <f t="shared" si="4"/>
        <v>0</v>
      </c>
      <c r="Z30" s="15"/>
      <c r="AA30" s="290"/>
    </row>
    <row r="31" spans="1:27" ht="16.5" customHeight="1">
      <c r="A31" s="290"/>
      <c r="B31" s="244"/>
      <c r="C31" s="170"/>
      <c r="D31" s="82" t="s">
        <v>517</v>
      </c>
      <c r="E31" s="26" t="s">
        <v>0</v>
      </c>
      <c r="F31" s="17" t="s">
        <v>88</v>
      </c>
      <c r="H31" s="391" t="s">
        <v>96</v>
      </c>
      <c r="I31" s="392"/>
      <c r="J31" s="392"/>
      <c r="K31" s="392"/>
      <c r="L31" s="392"/>
      <c r="M31" s="392"/>
      <c r="N31" s="393"/>
      <c r="O31" s="290"/>
      <c r="P31" s="13">
        <v>35000</v>
      </c>
      <c r="Q31" s="13">
        <v>30000</v>
      </c>
      <c r="R31" s="13">
        <v>25000</v>
      </c>
      <c r="S31" s="13">
        <v>20000</v>
      </c>
      <c r="T31" s="290"/>
      <c r="U31" s="285"/>
      <c r="V31" s="139"/>
      <c r="W31" s="54"/>
      <c r="X31" s="55"/>
      <c r="Y31" s="56">
        <f t="shared" si="4"/>
        <v>0</v>
      </c>
      <c r="Z31" s="15"/>
      <c r="AA31" s="290"/>
    </row>
    <row r="32" spans="1:27" ht="16.5" customHeight="1">
      <c r="A32" s="290"/>
      <c r="B32" s="244"/>
      <c r="C32" s="170"/>
      <c r="D32" s="83" t="s">
        <v>89</v>
      </c>
      <c r="E32" s="26" t="s">
        <v>0</v>
      </c>
      <c r="F32" s="20" t="s">
        <v>90</v>
      </c>
      <c r="H32" s="394" t="s">
        <v>97</v>
      </c>
      <c r="I32" s="395"/>
      <c r="J32" s="395"/>
      <c r="K32" s="395"/>
      <c r="L32" s="395"/>
      <c r="M32" s="395"/>
      <c r="N32" s="396"/>
      <c r="O32" s="290"/>
      <c r="P32" s="13">
        <v>65000</v>
      </c>
      <c r="Q32" s="13">
        <v>45000</v>
      </c>
      <c r="R32" s="14">
        <v>45000</v>
      </c>
      <c r="S32" s="14">
        <v>45000</v>
      </c>
      <c r="T32" s="290"/>
      <c r="U32" s="285"/>
      <c r="V32" s="139" t="s">
        <v>635</v>
      </c>
      <c r="W32" s="54"/>
      <c r="X32" s="55">
        <v>10000</v>
      </c>
      <c r="Y32" s="56">
        <f t="shared" si="4"/>
        <v>0</v>
      </c>
      <c r="Z32" s="15"/>
      <c r="AA32" s="290"/>
    </row>
    <row r="33" spans="1:27" ht="16.5" customHeight="1" thickBot="1">
      <c r="A33" s="290"/>
      <c r="B33" s="244"/>
      <c r="C33" s="170"/>
      <c r="D33" s="19" t="s">
        <v>92</v>
      </c>
      <c r="E33" s="26" t="s">
        <v>0</v>
      </c>
      <c r="F33" s="17" t="s">
        <v>93</v>
      </c>
      <c r="H33" s="62"/>
      <c r="I33" s="62"/>
      <c r="J33" s="289"/>
      <c r="K33" s="289"/>
      <c r="L33" s="289"/>
      <c r="M33" s="289"/>
      <c r="N33" s="289"/>
      <c r="O33" s="12"/>
      <c r="P33" s="13"/>
      <c r="Q33" s="13"/>
      <c r="R33" s="14"/>
      <c r="S33" s="14"/>
      <c r="U33" s="285"/>
      <c r="V33" s="233" t="s">
        <v>493</v>
      </c>
      <c r="W33" s="54"/>
      <c r="X33" s="55"/>
      <c r="Y33" s="56">
        <f t="shared" si="4"/>
        <v>0</v>
      </c>
      <c r="Z33" s="15"/>
      <c r="AA33" s="290"/>
    </row>
    <row r="34" spans="1:27" ht="16.5" customHeight="1" thickTop="1">
      <c r="A34" s="290"/>
      <c r="B34" s="244"/>
      <c r="C34" s="170"/>
      <c r="D34" s="19" t="s">
        <v>23</v>
      </c>
      <c r="E34" s="25">
        <v>0.5416666666666666</v>
      </c>
      <c r="F34" s="17" t="s">
        <v>123</v>
      </c>
      <c r="H34" s="330" t="s">
        <v>167</v>
      </c>
      <c r="I34" s="331"/>
      <c r="J34" s="332" t="s">
        <v>168</v>
      </c>
      <c r="K34" s="333"/>
      <c r="L34" s="333"/>
      <c r="M34" s="333"/>
      <c r="N34" s="334"/>
      <c r="O34" s="12"/>
      <c r="P34" s="13">
        <v>1</v>
      </c>
      <c r="Q34" s="13">
        <v>-5000</v>
      </c>
      <c r="R34" s="13">
        <v>-5000</v>
      </c>
      <c r="S34" s="14">
        <v>-5000</v>
      </c>
      <c r="T34" s="290"/>
      <c r="U34" s="312"/>
      <c r="V34" s="139"/>
      <c r="W34" s="54"/>
      <c r="X34" s="55"/>
      <c r="Y34" s="56">
        <f>SUM(W34*X34)</f>
        <v>0</v>
      </c>
      <c r="Z34" s="15"/>
      <c r="AA34" s="290"/>
    </row>
    <row r="35" spans="1:27" ht="16.5" customHeight="1">
      <c r="A35" s="290"/>
      <c r="B35" s="244"/>
      <c r="C35" s="170"/>
      <c r="D35" s="170"/>
      <c r="E35" s="251" t="s">
        <v>1</v>
      </c>
      <c r="F35" s="252" t="s">
        <v>524</v>
      </c>
      <c r="H35" s="352" t="s">
        <v>169</v>
      </c>
      <c r="I35" s="353"/>
      <c r="J35" s="327" t="s">
        <v>170</v>
      </c>
      <c r="K35" s="328"/>
      <c r="L35" s="328"/>
      <c r="M35" s="328"/>
      <c r="N35" s="329"/>
      <c r="O35" s="290"/>
      <c r="P35" s="13">
        <v>1</v>
      </c>
      <c r="Q35" s="13">
        <v>-30000</v>
      </c>
      <c r="R35" s="13">
        <v>-25000</v>
      </c>
      <c r="S35" s="14">
        <v>-15000</v>
      </c>
      <c r="T35" s="290"/>
      <c r="U35" s="312"/>
      <c r="V35" s="311" t="s">
        <v>628</v>
      </c>
      <c r="W35" s="54"/>
      <c r="X35" s="55">
        <v>5000</v>
      </c>
      <c r="Y35" s="56">
        <f>SUM(W35*X35)</f>
        <v>0</v>
      </c>
      <c r="Z35" s="15"/>
      <c r="AA35" s="290"/>
    </row>
    <row r="36" spans="1:27" ht="16.5" customHeight="1">
      <c r="A36" s="290"/>
      <c r="B36" s="244"/>
      <c r="C36" s="170"/>
      <c r="D36" s="23" t="s">
        <v>24</v>
      </c>
      <c r="E36" s="26" t="s">
        <v>0</v>
      </c>
      <c r="F36" s="17" t="s">
        <v>466</v>
      </c>
      <c r="H36" s="352" t="s">
        <v>171</v>
      </c>
      <c r="I36" s="353"/>
      <c r="J36" s="379" t="s">
        <v>172</v>
      </c>
      <c r="K36" s="380"/>
      <c r="L36" s="380"/>
      <c r="M36" s="380"/>
      <c r="N36" s="381"/>
      <c r="O36" s="290"/>
      <c r="P36" s="13">
        <v>1</v>
      </c>
      <c r="Q36" s="13">
        <v>-10000</v>
      </c>
      <c r="R36" s="13">
        <v>-5000</v>
      </c>
      <c r="S36" s="13">
        <v>-5000</v>
      </c>
      <c r="T36" s="290"/>
      <c r="U36" s="312"/>
      <c r="V36" s="293"/>
      <c r="W36" s="54"/>
      <c r="X36" s="55"/>
      <c r="Y36" s="56">
        <f>SUM(W36*X36)</f>
        <v>0</v>
      </c>
      <c r="Z36" s="15"/>
      <c r="AA36" s="290"/>
    </row>
    <row r="37" spans="1:27" ht="16.5" customHeight="1" thickBot="1">
      <c r="A37" s="290"/>
      <c r="B37" s="244"/>
      <c r="C37" s="170"/>
      <c r="D37" s="28" t="s">
        <v>13</v>
      </c>
      <c r="E37" s="29" t="s">
        <v>14</v>
      </c>
      <c r="F37" s="104" t="s">
        <v>467</v>
      </c>
      <c r="H37" s="352" t="s">
        <v>173</v>
      </c>
      <c r="I37" s="353"/>
      <c r="J37" s="373" t="s">
        <v>174</v>
      </c>
      <c r="K37" s="374"/>
      <c r="L37" s="374"/>
      <c r="M37" s="374"/>
      <c r="N37" s="375"/>
      <c r="O37" s="290"/>
      <c r="P37" s="13">
        <v>1</v>
      </c>
      <c r="Q37" s="13">
        <v>-35000</v>
      </c>
      <c r="R37" s="14">
        <v>-20000</v>
      </c>
      <c r="S37" s="14">
        <v>-15000</v>
      </c>
      <c r="T37" s="290"/>
      <c r="U37" s="285"/>
      <c r="V37" s="45"/>
      <c r="W37" s="137"/>
      <c r="X37" s="86"/>
      <c r="Y37" s="72">
        <f t="shared" si="4"/>
        <v>0</v>
      </c>
      <c r="Z37" s="15"/>
      <c r="AA37" s="290"/>
    </row>
    <row r="38" spans="1:27" ht="21" customHeight="1" thickBot="1" thickTop="1">
      <c r="A38" s="290"/>
      <c r="B38" s="244"/>
      <c r="C38" s="170"/>
      <c r="D38" s="28" t="s">
        <v>15</v>
      </c>
      <c r="E38" s="80" t="s">
        <v>16</v>
      </c>
      <c r="F38" s="102" t="s">
        <v>468</v>
      </c>
      <c r="H38" s="368" t="s">
        <v>175</v>
      </c>
      <c r="I38" s="369"/>
      <c r="J38" s="327" t="s">
        <v>176</v>
      </c>
      <c r="K38" s="328"/>
      <c r="L38" s="328"/>
      <c r="M38" s="328"/>
      <c r="N38" s="329"/>
      <c r="O38" s="12"/>
      <c r="P38" s="13">
        <v>1</v>
      </c>
      <c r="Q38" s="13">
        <v>-15000</v>
      </c>
      <c r="R38" s="13">
        <v>-10000</v>
      </c>
      <c r="S38" s="13">
        <v>-10000</v>
      </c>
      <c r="T38" s="290"/>
      <c r="U38" s="376"/>
      <c r="V38" s="376"/>
      <c r="W38" s="376"/>
      <c r="X38" s="376"/>
      <c r="Y38" s="376"/>
      <c r="Z38" s="376"/>
      <c r="AA38" s="290"/>
    </row>
    <row r="39" spans="1:27" ht="16.5" customHeight="1" thickBot="1" thickTop="1">
      <c r="A39" s="290"/>
      <c r="B39" s="244"/>
      <c r="C39" s="170"/>
      <c r="D39" s="28" t="s">
        <v>17</v>
      </c>
      <c r="E39" s="81" t="s">
        <v>18</v>
      </c>
      <c r="F39" s="92" t="s">
        <v>98</v>
      </c>
      <c r="H39" s="350"/>
      <c r="I39" s="351"/>
      <c r="J39" s="327" t="s">
        <v>482</v>
      </c>
      <c r="K39" s="328"/>
      <c r="L39" s="328"/>
      <c r="M39" s="328"/>
      <c r="N39" s="329"/>
      <c r="O39" s="290"/>
      <c r="P39" s="13">
        <v>1</v>
      </c>
      <c r="Q39" s="13">
        <v>-55000</v>
      </c>
      <c r="R39" s="13">
        <v>-25000</v>
      </c>
      <c r="S39" s="13">
        <v>-15000</v>
      </c>
      <c r="T39" s="290"/>
      <c r="U39" s="285"/>
      <c r="V39" s="46" t="s">
        <v>102</v>
      </c>
      <c r="W39" s="389" t="s">
        <v>497</v>
      </c>
      <c r="X39" s="390"/>
      <c r="Y39" s="390"/>
      <c r="Z39" s="15"/>
      <c r="AA39" s="290"/>
    </row>
    <row r="40" spans="1:27" ht="16.5" customHeight="1" thickBot="1" thickTop="1">
      <c r="A40" s="290"/>
      <c r="B40" s="244"/>
      <c r="C40" s="170"/>
      <c r="D40" s="28" t="s">
        <v>12</v>
      </c>
      <c r="E40" s="29" t="s">
        <v>19</v>
      </c>
      <c r="F40" s="101" t="s">
        <v>469</v>
      </c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290"/>
      <c r="P40" s="290"/>
      <c r="Q40" s="290"/>
      <c r="R40" s="290"/>
      <c r="S40" s="290"/>
      <c r="T40" s="290"/>
      <c r="U40" s="376"/>
      <c r="V40" s="376"/>
      <c r="W40" s="376"/>
      <c r="X40" s="376"/>
      <c r="Y40" s="376"/>
      <c r="Z40" s="376"/>
      <c r="AA40" s="290"/>
    </row>
    <row r="41" spans="1:27" ht="16.5" customHeight="1" thickBot="1" thickTop="1">
      <c r="A41" s="290"/>
      <c r="B41" s="244"/>
      <c r="C41" s="170"/>
      <c r="D41" s="74" t="s">
        <v>99</v>
      </c>
      <c r="E41" s="75" t="s">
        <v>0</v>
      </c>
      <c r="F41" s="103" t="s">
        <v>100</v>
      </c>
      <c r="H41" s="352" t="s">
        <v>644</v>
      </c>
      <c r="I41" s="353"/>
      <c r="J41" s="327" t="s">
        <v>179</v>
      </c>
      <c r="K41" s="328"/>
      <c r="L41" s="328"/>
      <c r="M41" s="328"/>
      <c r="N41" s="329"/>
      <c r="O41" s="290"/>
      <c r="P41" s="290"/>
      <c r="Q41" s="290"/>
      <c r="R41" s="290"/>
      <c r="S41" s="290"/>
      <c r="T41" s="290"/>
      <c r="U41" s="285"/>
      <c r="V41" s="47" t="s">
        <v>103</v>
      </c>
      <c r="W41" s="384">
        <f>SUM(Y23+Y25+Y26+Y31+Y32+Y33+Y37+Y27+Y28+Y29+Y30)</f>
        <v>0</v>
      </c>
      <c r="X41" s="385"/>
      <c r="Y41" s="385"/>
      <c r="Z41" s="15"/>
      <c r="AA41" s="290"/>
    </row>
    <row r="42" spans="1:27" ht="16.5" customHeight="1" thickBot="1" thickTop="1">
      <c r="A42" s="290"/>
      <c r="B42" s="244"/>
      <c r="C42" s="170"/>
      <c r="D42" s="294" t="s">
        <v>607</v>
      </c>
      <c r="E42" s="75" t="s">
        <v>0</v>
      </c>
      <c r="F42" s="103" t="s">
        <v>608</v>
      </c>
      <c r="H42" s="337"/>
      <c r="I42" s="338"/>
      <c r="J42" s="339" t="s">
        <v>486</v>
      </c>
      <c r="K42" s="340"/>
      <c r="L42" s="340"/>
      <c r="M42" s="340"/>
      <c r="N42" s="341"/>
      <c r="O42" s="290"/>
      <c r="P42" s="290"/>
      <c r="Q42" s="290"/>
      <c r="R42" s="290"/>
      <c r="S42" s="290"/>
      <c r="T42" s="290"/>
      <c r="U42" s="290"/>
      <c r="V42" s="372" t="s">
        <v>104</v>
      </c>
      <c r="W42" s="372"/>
      <c r="X42" s="372"/>
      <c r="Y42" s="372"/>
      <c r="Z42" s="290"/>
      <c r="AA42" s="290"/>
    </row>
    <row r="43" spans="1:27" ht="17.25" customHeight="1" thickTop="1">
      <c r="A43" s="290"/>
      <c r="B43" s="244"/>
      <c r="C43" s="170"/>
      <c r="D43" s="19" t="s">
        <v>25</v>
      </c>
      <c r="E43" s="26" t="s">
        <v>0</v>
      </c>
      <c r="F43" s="104" t="s">
        <v>126</v>
      </c>
      <c r="H43" s="361" t="s">
        <v>487</v>
      </c>
      <c r="I43" s="362"/>
      <c r="J43" s="362"/>
      <c r="K43" s="362"/>
      <c r="L43" s="362"/>
      <c r="M43" s="362"/>
      <c r="N43" s="362"/>
      <c r="O43" s="290"/>
      <c r="T43" s="290"/>
      <c r="U43" s="290"/>
      <c r="V43" s="377" t="s">
        <v>105</v>
      </c>
      <c r="W43" s="378"/>
      <c r="X43" s="378"/>
      <c r="Y43" s="378"/>
      <c r="Z43" s="15"/>
      <c r="AA43" s="290"/>
    </row>
    <row r="44" spans="1:27" ht="16.5" customHeight="1" thickBot="1">
      <c r="A44" s="290"/>
      <c r="B44" s="244"/>
      <c r="C44" s="170"/>
      <c r="D44" s="74" t="s">
        <v>20</v>
      </c>
      <c r="E44" s="243">
        <v>0.7083333333333334</v>
      </c>
      <c r="F44" s="17" t="s">
        <v>533</v>
      </c>
      <c r="H44" s="364"/>
      <c r="I44" s="364"/>
      <c r="J44" s="364"/>
      <c r="K44" s="364"/>
      <c r="L44" s="364"/>
      <c r="M44" s="364"/>
      <c r="N44" s="364"/>
      <c r="O44" s="290"/>
      <c r="P44" s="290"/>
      <c r="Q44" s="290"/>
      <c r="R44" s="290"/>
      <c r="S44" s="290"/>
      <c r="T44" s="290"/>
      <c r="U44" s="290"/>
      <c r="V44" s="370" t="s">
        <v>106</v>
      </c>
      <c r="W44" s="371"/>
      <c r="X44" s="371"/>
      <c r="Y44" s="371"/>
      <c r="Z44" s="15"/>
      <c r="AA44" s="290"/>
    </row>
    <row r="45" spans="1:27" ht="16.5" customHeight="1" thickTop="1">
      <c r="A45" s="290"/>
      <c r="B45" s="244"/>
      <c r="C45" s="170"/>
      <c r="D45" s="74" t="s">
        <v>21</v>
      </c>
      <c r="E45" s="243">
        <v>0.75</v>
      </c>
      <c r="F45" s="104" t="s">
        <v>22</v>
      </c>
      <c r="H45" s="358" t="s">
        <v>488</v>
      </c>
      <c r="I45" s="359"/>
      <c r="J45" s="359"/>
      <c r="K45" s="359"/>
      <c r="L45" s="359"/>
      <c r="M45" s="359"/>
      <c r="N45" s="360"/>
      <c r="O45" s="290"/>
      <c r="P45" s="290"/>
      <c r="Q45" s="290"/>
      <c r="R45" s="290"/>
      <c r="S45" s="290"/>
      <c r="T45" s="290"/>
      <c r="U45" s="290"/>
      <c r="V45" s="354" t="s">
        <v>107</v>
      </c>
      <c r="W45" s="355"/>
      <c r="X45" s="355"/>
      <c r="Y45" s="355"/>
      <c r="Z45" s="15"/>
      <c r="AA45" s="290"/>
    </row>
    <row r="46" spans="1:27" ht="16.5" customHeight="1">
      <c r="A46" s="290"/>
      <c r="B46" s="244"/>
      <c r="C46" s="170"/>
      <c r="D46" s="170"/>
      <c r="E46" s="253" t="s">
        <v>2</v>
      </c>
      <c r="F46" s="299" t="s">
        <v>643</v>
      </c>
      <c r="H46" s="324" t="s">
        <v>366</v>
      </c>
      <c r="I46" s="325"/>
      <c r="J46" s="325"/>
      <c r="K46" s="325"/>
      <c r="L46" s="325"/>
      <c r="M46" s="325"/>
      <c r="N46" s="326"/>
      <c r="O46" s="290"/>
      <c r="P46" s="290"/>
      <c r="Q46" s="290"/>
      <c r="R46" s="290"/>
      <c r="S46" s="290"/>
      <c r="T46" s="290"/>
      <c r="U46" s="290"/>
      <c r="V46" s="382" t="s">
        <v>109</v>
      </c>
      <c r="W46" s="383"/>
      <c r="X46" s="383"/>
      <c r="Y46" s="383"/>
      <c r="Z46" s="15"/>
      <c r="AA46" s="290"/>
    </row>
    <row r="47" spans="1:27" ht="16.5" customHeight="1">
      <c r="A47" s="290"/>
      <c r="B47" s="463" t="s">
        <v>534</v>
      </c>
      <c r="C47" s="464"/>
      <c r="D47" s="464"/>
      <c r="E47" s="464"/>
      <c r="F47" s="465"/>
      <c r="H47" s="365" t="s">
        <v>490</v>
      </c>
      <c r="I47" s="366"/>
      <c r="J47" s="366"/>
      <c r="K47" s="366"/>
      <c r="L47" s="366"/>
      <c r="M47" s="366"/>
      <c r="N47" s="367"/>
      <c r="O47" s="290"/>
      <c r="P47" s="290"/>
      <c r="Q47" s="290"/>
      <c r="R47" s="290"/>
      <c r="S47" s="290"/>
      <c r="T47" s="290"/>
      <c r="U47" s="290"/>
      <c r="V47" s="356" t="s">
        <v>111</v>
      </c>
      <c r="W47" s="357"/>
      <c r="X47" s="357"/>
      <c r="Y47" s="357"/>
      <c r="Z47" s="15"/>
      <c r="AA47" s="290"/>
    </row>
    <row r="48" spans="1:27" ht="16.5" customHeight="1">
      <c r="A48" s="290"/>
      <c r="B48" s="284"/>
      <c r="C48" s="284"/>
      <c r="D48" s="284"/>
      <c r="E48" s="284"/>
      <c r="F48" s="254"/>
      <c r="H48" s="344" t="s">
        <v>491</v>
      </c>
      <c r="I48" s="345"/>
      <c r="J48" s="345"/>
      <c r="K48" s="345"/>
      <c r="L48" s="345"/>
      <c r="M48" s="345"/>
      <c r="N48" s="346"/>
      <c r="O48" s="290"/>
      <c r="P48" s="290"/>
      <c r="Q48" s="290"/>
      <c r="R48" s="290"/>
      <c r="S48" s="290"/>
      <c r="T48" s="290"/>
      <c r="U48" s="290"/>
      <c r="V48" s="356" t="s">
        <v>510</v>
      </c>
      <c r="W48" s="357"/>
      <c r="X48" s="357"/>
      <c r="Y48" s="357"/>
      <c r="Z48" s="15"/>
      <c r="AA48" s="290"/>
    </row>
    <row r="49" spans="1:27" ht="16.5" customHeight="1">
      <c r="A49" s="290"/>
      <c r="B49" s="70" t="s">
        <v>108</v>
      </c>
      <c r="C49" s="70" t="s">
        <v>77</v>
      </c>
      <c r="D49" s="71" t="s">
        <v>78</v>
      </c>
      <c r="E49" s="24">
        <v>0.125</v>
      </c>
      <c r="F49" s="105" t="s">
        <v>30</v>
      </c>
      <c r="H49" s="324" t="s">
        <v>492</v>
      </c>
      <c r="I49" s="325"/>
      <c r="J49" s="325"/>
      <c r="K49" s="325"/>
      <c r="L49" s="325"/>
      <c r="M49" s="325"/>
      <c r="N49" s="326"/>
      <c r="O49" s="290"/>
      <c r="P49" s="290"/>
      <c r="Q49" s="290"/>
      <c r="R49" s="290"/>
      <c r="S49" s="290"/>
      <c r="T49" s="290"/>
      <c r="U49" s="290"/>
      <c r="V49" s="356" t="s">
        <v>113</v>
      </c>
      <c r="W49" s="357"/>
      <c r="X49" s="357"/>
      <c r="Y49" s="357"/>
      <c r="Z49" s="15"/>
      <c r="AA49" s="290"/>
    </row>
    <row r="50" spans="1:27" ht="16.5" customHeight="1" thickBot="1">
      <c r="A50" s="290"/>
      <c r="B50" s="68"/>
      <c r="C50" s="130" t="s">
        <v>147</v>
      </c>
      <c r="D50" s="117" t="s">
        <v>144</v>
      </c>
      <c r="E50" s="24">
        <v>0.16666666666666666</v>
      </c>
      <c r="F50" s="114" t="s">
        <v>185</v>
      </c>
      <c r="H50" s="321" t="s">
        <v>645</v>
      </c>
      <c r="I50" s="322"/>
      <c r="J50" s="322"/>
      <c r="K50" s="322"/>
      <c r="L50" s="322"/>
      <c r="M50" s="322"/>
      <c r="N50" s="323"/>
      <c r="O50" s="290"/>
      <c r="P50" s="290"/>
      <c r="Q50" s="290"/>
      <c r="R50" s="290"/>
      <c r="S50" s="290"/>
      <c r="T50" s="290"/>
      <c r="U50" s="290"/>
      <c r="V50" s="356" t="s">
        <v>116</v>
      </c>
      <c r="W50" s="357"/>
      <c r="X50" s="357"/>
      <c r="Y50" s="357"/>
      <c r="Z50" s="15"/>
      <c r="AA50" s="290"/>
    </row>
    <row r="51" spans="1:26" ht="16.5" customHeight="1" thickBot="1" thickTop="1">
      <c r="A51" s="290"/>
      <c r="B51" s="68"/>
      <c r="C51" s="68"/>
      <c r="D51" s="69" t="s">
        <v>137</v>
      </c>
      <c r="E51" s="24">
        <v>0.3125</v>
      </c>
      <c r="F51" s="114" t="s">
        <v>138</v>
      </c>
      <c r="O51" s="290"/>
      <c r="P51" s="290"/>
      <c r="Q51" s="290"/>
      <c r="R51" s="290"/>
      <c r="S51" s="290"/>
      <c r="T51" s="290"/>
      <c r="U51" s="290"/>
      <c r="V51" s="342" t="s">
        <v>117</v>
      </c>
      <c r="W51" s="343"/>
      <c r="X51" s="343"/>
      <c r="Y51" s="343"/>
      <c r="Z51" s="15"/>
    </row>
    <row r="52" spans="1:26" ht="16.5" customHeight="1" thickTop="1">
      <c r="A52" s="290"/>
      <c r="B52" s="68"/>
      <c r="C52" s="130" t="s">
        <v>148</v>
      </c>
      <c r="D52" s="117" t="s">
        <v>543</v>
      </c>
      <c r="E52" s="24">
        <v>0.1875</v>
      </c>
      <c r="F52" s="114" t="s">
        <v>547</v>
      </c>
      <c r="O52" s="290"/>
      <c r="P52" s="290"/>
      <c r="Q52" s="290"/>
      <c r="R52" s="290"/>
      <c r="S52" s="290"/>
      <c r="U52" s="290"/>
      <c r="V52" s="290"/>
      <c r="W52" s="290"/>
      <c r="X52" s="290"/>
      <c r="Y52" s="290"/>
      <c r="Z52" s="290"/>
    </row>
    <row r="53" spans="1:19" ht="16.5" customHeight="1">
      <c r="A53" s="290"/>
      <c r="B53" s="68"/>
      <c r="C53" s="68"/>
      <c r="D53" s="69" t="s">
        <v>137</v>
      </c>
      <c r="E53" s="24">
        <v>0.3333333333333333</v>
      </c>
      <c r="F53" s="114" t="s">
        <v>548</v>
      </c>
      <c r="O53" s="290"/>
      <c r="P53" s="290"/>
      <c r="Q53" s="290"/>
      <c r="R53" s="290"/>
      <c r="S53" s="290"/>
    </row>
    <row r="54" spans="1:19" ht="16.5" customHeight="1">
      <c r="A54" s="290"/>
      <c r="B54" s="68"/>
      <c r="C54" s="130" t="s">
        <v>542</v>
      </c>
      <c r="D54" s="117" t="s">
        <v>145</v>
      </c>
      <c r="E54" s="24">
        <v>0.20833333333333334</v>
      </c>
      <c r="F54" s="114" t="s">
        <v>185</v>
      </c>
      <c r="O54" s="290"/>
      <c r="P54" s="290"/>
      <c r="Q54" s="290"/>
      <c r="R54" s="290"/>
      <c r="S54" s="290"/>
    </row>
    <row r="55" spans="1:19" ht="16.5" customHeight="1">
      <c r="A55" s="290"/>
      <c r="B55" s="68"/>
      <c r="C55" s="68"/>
      <c r="D55" s="69" t="s">
        <v>137</v>
      </c>
      <c r="E55" s="24">
        <v>0.3541666666666667</v>
      </c>
      <c r="F55" s="114" t="s">
        <v>138</v>
      </c>
      <c r="O55" s="290"/>
      <c r="P55" s="290"/>
      <c r="Q55" s="290"/>
      <c r="R55" s="290"/>
      <c r="S55" s="290"/>
    </row>
    <row r="56" spans="1:19" ht="16.5" customHeight="1">
      <c r="A56" s="290"/>
      <c r="B56" s="126"/>
      <c r="C56" s="126"/>
      <c r="D56" s="127"/>
      <c r="E56" s="31" t="s">
        <v>51</v>
      </c>
      <c r="F56" s="115" t="s">
        <v>118</v>
      </c>
      <c r="O56" s="290"/>
      <c r="P56" s="290"/>
      <c r="Q56" s="290"/>
      <c r="R56" s="290"/>
      <c r="S56" s="290"/>
    </row>
    <row r="57" spans="1:19" ht="16.5" customHeight="1">
      <c r="A57" s="290"/>
      <c r="B57" s="452" t="s">
        <v>596</v>
      </c>
      <c r="C57" s="453"/>
      <c r="D57" s="453"/>
      <c r="E57" s="453"/>
      <c r="F57" s="454"/>
      <c r="O57" s="290"/>
      <c r="P57" s="290"/>
      <c r="Q57" s="290"/>
      <c r="R57" s="290"/>
      <c r="S57" s="290"/>
    </row>
    <row r="58" spans="1:19" ht="16.5" customHeight="1">
      <c r="A58" s="290"/>
      <c r="B58" s="460" t="s">
        <v>119</v>
      </c>
      <c r="C58" s="460"/>
      <c r="D58" s="460"/>
      <c r="E58" s="460"/>
      <c r="F58" s="460"/>
      <c r="O58" s="290"/>
      <c r="P58" s="290"/>
      <c r="Q58" s="290"/>
      <c r="R58" s="290"/>
      <c r="S58" s="290"/>
    </row>
    <row r="59" spans="2:6" ht="16.5" customHeight="1">
      <c r="B59" s="420" t="s">
        <v>120</v>
      </c>
      <c r="C59" s="420"/>
      <c r="D59" s="420"/>
      <c r="E59" s="420"/>
      <c r="F59" s="420"/>
    </row>
    <row r="60" spans="2:6" ht="16.5" customHeight="1">
      <c r="B60" s="420" t="s">
        <v>121</v>
      </c>
      <c r="C60" s="420"/>
      <c r="D60" s="420"/>
      <c r="E60" s="420"/>
      <c r="F60" s="420"/>
    </row>
    <row r="61" spans="2:6" ht="21.75" customHeight="1">
      <c r="B61" s="420"/>
      <c r="C61" s="420"/>
      <c r="D61" s="420"/>
      <c r="E61" s="420"/>
      <c r="F61" s="420"/>
    </row>
    <row r="62" ht="16.5" customHeight="1"/>
    <row r="63" spans="2:6" ht="16.5" customHeight="1">
      <c r="B63" s="446" t="s">
        <v>127</v>
      </c>
      <c r="C63" s="446"/>
      <c r="D63" s="446"/>
      <c r="E63" s="446"/>
      <c r="F63" s="446"/>
    </row>
    <row r="64" spans="2:6" ht="16.5" customHeight="1">
      <c r="B64" s="434" t="s">
        <v>128</v>
      </c>
      <c r="C64" s="435"/>
      <c r="D64" s="435"/>
      <c r="E64" s="435"/>
      <c r="F64" s="436"/>
    </row>
    <row r="65" spans="2:6" ht="16.5" customHeight="1">
      <c r="B65" s="439" t="s">
        <v>35</v>
      </c>
      <c r="C65" s="439"/>
      <c r="D65" s="439"/>
      <c r="E65" s="439"/>
      <c r="F65" s="439"/>
    </row>
    <row r="66" spans="2:6" ht="16.5" customHeight="1">
      <c r="B66" s="116" t="s">
        <v>38</v>
      </c>
      <c r="C66" s="116" t="s">
        <v>39</v>
      </c>
      <c r="D66" s="116" t="s">
        <v>40</v>
      </c>
      <c r="E66" s="116" t="s">
        <v>41</v>
      </c>
      <c r="F66" s="108" t="s">
        <v>42</v>
      </c>
    </row>
    <row r="67" spans="2:6" ht="16.5" customHeight="1">
      <c r="B67" s="32" t="s">
        <v>45</v>
      </c>
      <c r="C67" s="287" t="s">
        <v>130</v>
      </c>
      <c r="D67" s="109" t="s">
        <v>46</v>
      </c>
      <c r="E67" s="16">
        <v>0.3333333333333333</v>
      </c>
      <c r="F67" s="113" t="s">
        <v>139</v>
      </c>
    </row>
    <row r="68" spans="2:6" ht="16.5">
      <c r="B68" s="68"/>
      <c r="C68" s="130" t="s">
        <v>147</v>
      </c>
      <c r="D68" s="117" t="s">
        <v>144</v>
      </c>
      <c r="E68" s="16">
        <v>0.3680555555555556</v>
      </c>
      <c r="F68" s="131" t="s">
        <v>132</v>
      </c>
    </row>
    <row r="69" spans="2:6" ht="16.5">
      <c r="B69" s="68"/>
      <c r="C69" s="68"/>
      <c r="D69" s="69" t="s">
        <v>50</v>
      </c>
      <c r="E69" s="118">
        <v>0.5104166666666666</v>
      </c>
      <c r="F69" s="106" t="s">
        <v>146</v>
      </c>
    </row>
    <row r="70" spans="2:6" ht="16.5">
      <c r="B70" s="68"/>
      <c r="C70" s="130" t="s">
        <v>148</v>
      </c>
      <c r="D70" s="117" t="s">
        <v>145</v>
      </c>
      <c r="E70" s="16">
        <v>0.40972222222222227</v>
      </c>
      <c r="F70" s="106" t="s">
        <v>132</v>
      </c>
    </row>
    <row r="71" spans="2:6" ht="16.5">
      <c r="B71" s="68"/>
      <c r="C71" s="68"/>
      <c r="D71" s="69" t="s">
        <v>50</v>
      </c>
      <c r="E71" s="118">
        <v>0.5520833333333334</v>
      </c>
      <c r="F71" s="106" t="s">
        <v>133</v>
      </c>
    </row>
    <row r="72" spans="2:6" ht="16.5">
      <c r="B72" s="68"/>
      <c r="C72" s="68"/>
      <c r="D72" s="69"/>
      <c r="E72" s="119" t="s">
        <v>51</v>
      </c>
      <c r="F72" s="106" t="s">
        <v>140</v>
      </c>
    </row>
    <row r="73" spans="2:6" ht="16.5" customHeight="1">
      <c r="B73" s="68"/>
      <c r="C73" s="68"/>
      <c r="D73" s="69"/>
      <c r="E73" s="120" t="s">
        <v>53</v>
      </c>
      <c r="F73" s="106" t="s">
        <v>141</v>
      </c>
    </row>
    <row r="74" spans="2:6" ht="16.5">
      <c r="B74" s="68"/>
      <c r="C74" s="68"/>
      <c r="D74" s="110" t="s">
        <v>110</v>
      </c>
      <c r="E74" s="121">
        <v>0.6458333333333334</v>
      </c>
      <c r="F74" s="114" t="s">
        <v>151</v>
      </c>
    </row>
    <row r="75" spans="2:6" ht="16.5">
      <c r="B75" s="68"/>
      <c r="C75" s="68"/>
      <c r="D75" s="132" t="s">
        <v>152</v>
      </c>
      <c r="E75" s="119" t="s">
        <v>51</v>
      </c>
      <c r="F75" s="128" t="s">
        <v>181</v>
      </c>
    </row>
    <row r="76" spans="2:6" ht="16.5" customHeight="1">
      <c r="B76" s="68"/>
      <c r="C76" s="68"/>
      <c r="D76" s="69"/>
      <c r="E76" s="121">
        <v>0.7222222222222222</v>
      </c>
      <c r="F76" s="114" t="s">
        <v>58</v>
      </c>
    </row>
    <row r="77" spans="2:6" ht="17.25" customHeight="1">
      <c r="B77" s="68"/>
      <c r="C77" s="68"/>
      <c r="D77" s="110" t="s">
        <v>114</v>
      </c>
      <c r="E77" s="121">
        <v>0.7291666666666666</v>
      </c>
      <c r="F77" s="106" t="s">
        <v>115</v>
      </c>
    </row>
    <row r="78" spans="2:6" ht="19.5" customHeight="1">
      <c r="B78" s="68"/>
      <c r="C78" s="68"/>
      <c r="D78" s="110"/>
      <c r="E78" s="120" t="s">
        <v>53</v>
      </c>
      <c r="F78" s="107" t="s">
        <v>182</v>
      </c>
    </row>
    <row r="79" spans="2:6" ht="16.5" customHeight="1">
      <c r="B79" s="68"/>
      <c r="C79" s="68"/>
      <c r="D79" s="69"/>
      <c r="E79" s="121">
        <v>0.7708333333333334</v>
      </c>
      <c r="F79" s="106" t="s">
        <v>58</v>
      </c>
    </row>
    <row r="80" spans="2:6" ht="16.5" customHeight="1">
      <c r="B80" s="68"/>
      <c r="C80" s="68"/>
      <c r="D80" s="69" t="s">
        <v>69</v>
      </c>
      <c r="E80" s="123" t="s">
        <v>70</v>
      </c>
      <c r="F80" s="114" t="s">
        <v>122</v>
      </c>
    </row>
    <row r="81" spans="2:6" ht="21.75" customHeight="1">
      <c r="B81" s="452" t="s">
        <v>150</v>
      </c>
      <c r="C81" s="453"/>
      <c r="D81" s="453"/>
      <c r="E81" s="453"/>
      <c r="F81" s="454"/>
    </row>
    <row r="82" spans="2:6" ht="19.5" customHeight="1">
      <c r="B82" s="455"/>
      <c r="C82" s="456"/>
      <c r="D82" s="456"/>
      <c r="E82" s="456"/>
      <c r="F82" s="457"/>
    </row>
    <row r="83" spans="2:6" ht="16.5">
      <c r="B83" s="70" t="s">
        <v>76</v>
      </c>
      <c r="C83" s="70" t="s">
        <v>77</v>
      </c>
      <c r="D83" s="71" t="s">
        <v>78</v>
      </c>
      <c r="E83" s="24">
        <v>0.2916666666666667</v>
      </c>
      <c r="F83" s="112" t="s">
        <v>79</v>
      </c>
    </row>
    <row r="84" spans="2:6" ht="16.5">
      <c r="B84" s="18"/>
      <c r="C84" s="21"/>
      <c r="D84" s="19" t="s">
        <v>4</v>
      </c>
      <c r="E84" s="25">
        <v>0.3333333333333333</v>
      </c>
      <c r="F84" s="17" t="s">
        <v>5</v>
      </c>
    </row>
    <row r="85" spans="2:6" ht="16.5">
      <c r="B85" s="18"/>
      <c r="C85" s="21"/>
      <c r="D85" s="458" t="s">
        <v>6</v>
      </c>
      <c r="E85" s="459"/>
      <c r="F85" s="124" t="s">
        <v>28</v>
      </c>
    </row>
    <row r="86" spans="2:6" ht="16.5">
      <c r="B86" s="18"/>
      <c r="C86" s="21"/>
      <c r="D86" s="21" t="s">
        <v>7</v>
      </c>
      <c r="E86" s="26" t="s">
        <v>0</v>
      </c>
      <c r="F86" s="17" t="s">
        <v>8</v>
      </c>
    </row>
    <row r="87" spans="2:6" ht="16.5">
      <c r="B87" s="18"/>
      <c r="C87" s="21"/>
      <c r="D87" s="21"/>
      <c r="E87" s="26" t="s">
        <v>0</v>
      </c>
      <c r="F87" s="17" t="s">
        <v>9</v>
      </c>
    </row>
    <row r="88" spans="2:6" ht="16.5">
      <c r="B88" s="18"/>
      <c r="C88" s="21"/>
      <c r="D88" s="19" t="s">
        <v>10</v>
      </c>
      <c r="E88" s="26" t="s">
        <v>0</v>
      </c>
      <c r="F88" s="17" t="s">
        <v>31</v>
      </c>
    </row>
    <row r="89" spans="2:6" ht="16.5">
      <c r="B89" s="18"/>
      <c r="C89" s="21"/>
      <c r="D89" s="21"/>
      <c r="E89" s="26" t="s">
        <v>0</v>
      </c>
      <c r="F89" s="17" t="s">
        <v>11</v>
      </c>
    </row>
    <row r="90" spans="2:6" ht="16.5">
      <c r="B90" s="18"/>
      <c r="C90" s="21"/>
      <c r="D90" s="82" t="s">
        <v>159</v>
      </c>
      <c r="E90" s="26" t="s">
        <v>0</v>
      </c>
      <c r="F90" s="17" t="s">
        <v>88</v>
      </c>
    </row>
    <row r="91" spans="2:6" ht="16.5">
      <c r="B91" s="18"/>
      <c r="C91" s="21"/>
      <c r="D91" s="83" t="s">
        <v>89</v>
      </c>
      <c r="E91" s="26" t="s">
        <v>0</v>
      </c>
      <c r="F91" s="20" t="s">
        <v>90</v>
      </c>
    </row>
    <row r="92" spans="2:6" ht="16.5">
      <c r="B92" s="18"/>
      <c r="C92" s="21"/>
      <c r="D92" s="19" t="s">
        <v>92</v>
      </c>
      <c r="E92" s="26" t="s">
        <v>0</v>
      </c>
      <c r="F92" s="17" t="s">
        <v>93</v>
      </c>
    </row>
    <row r="93" spans="2:6" ht="21" customHeight="1">
      <c r="B93" s="18"/>
      <c r="C93" s="21"/>
      <c r="D93" s="19" t="s">
        <v>23</v>
      </c>
      <c r="E93" s="25">
        <v>0.5416666666666666</v>
      </c>
      <c r="F93" s="17" t="s">
        <v>123</v>
      </c>
    </row>
    <row r="94" spans="2:6" ht="16.5">
      <c r="B94" s="18"/>
      <c r="C94" s="21"/>
      <c r="D94" s="21"/>
      <c r="E94" s="27" t="s">
        <v>1</v>
      </c>
      <c r="F94" s="20" t="s">
        <v>27</v>
      </c>
    </row>
    <row r="95" spans="2:6" ht="18" customHeight="1">
      <c r="B95" s="18"/>
      <c r="C95" s="21"/>
      <c r="D95" s="23" t="s">
        <v>24</v>
      </c>
      <c r="E95" s="26" t="s">
        <v>0</v>
      </c>
      <c r="F95" s="17" t="s">
        <v>184</v>
      </c>
    </row>
    <row r="96" spans="2:6" ht="16.5" customHeight="1">
      <c r="B96" s="18"/>
      <c r="C96" s="21"/>
      <c r="D96" s="28" t="s">
        <v>13</v>
      </c>
      <c r="E96" s="29" t="s">
        <v>14</v>
      </c>
      <c r="F96" s="101" t="s">
        <v>124</v>
      </c>
    </row>
    <row r="97" spans="2:6" ht="21" customHeight="1">
      <c r="B97" s="18"/>
      <c r="C97" s="21"/>
      <c r="D97" s="28" t="s">
        <v>15</v>
      </c>
      <c r="E97" s="80" t="s">
        <v>16</v>
      </c>
      <c r="F97" s="102" t="s">
        <v>125</v>
      </c>
    </row>
    <row r="98" spans="2:6" ht="16.5">
      <c r="B98" s="18"/>
      <c r="C98" s="21"/>
      <c r="D98" s="28" t="s">
        <v>17</v>
      </c>
      <c r="E98" s="81" t="s">
        <v>18</v>
      </c>
      <c r="F98" s="92" t="s">
        <v>98</v>
      </c>
    </row>
    <row r="99" spans="2:6" ht="16.5">
      <c r="B99" s="18"/>
      <c r="C99" s="21"/>
      <c r="D99" s="28" t="s">
        <v>12</v>
      </c>
      <c r="E99" s="29" t="s">
        <v>19</v>
      </c>
      <c r="F99" s="101" t="s">
        <v>29</v>
      </c>
    </row>
    <row r="100" spans="2:6" ht="16.5">
      <c r="B100" s="18"/>
      <c r="C100" s="21"/>
      <c r="D100" s="74" t="s">
        <v>99</v>
      </c>
      <c r="E100" s="75" t="s">
        <v>0</v>
      </c>
      <c r="F100" s="103" t="s">
        <v>100</v>
      </c>
    </row>
    <row r="101" spans="2:6" ht="16.5" customHeight="1">
      <c r="B101" s="18"/>
      <c r="C101" s="21"/>
      <c r="D101" s="74" t="s">
        <v>101</v>
      </c>
      <c r="E101" s="75" t="s">
        <v>0</v>
      </c>
      <c r="F101" s="103" t="s">
        <v>156</v>
      </c>
    </row>
    <row r="102" spans="2:6" ht="16.5">
      <c r="B102" s="18"/>
      <c r="C102" s="21"/>
      <c r="D102" s="19" t="s">
        <v>25</v>
      </c>
      <c r="E102" s="26" t="s">
        <v>0</v>
      </c>
      <c r="F102" s="104" t="s">
        <v>126</v>
      </c>
    </row>
    <row r="103" spans="2:6" ht="16.5">
      <c r="B103" s="18"/>
      <c r="C103" s="21"/>
      <c r="D103" s="19" t="s">
        <v>20</v>
      </c>
      <c r="E103" s="25">
        <v>0.7083333333333334</v>
      </c>
      <c r="F103" s="17" t="s">
        <v>26</v>
      </c>
    </row>
    <row r="104" spans="2:6" ht="16.5">
      <c r="B104" s="18"/>
      <c r="C104" s="21"/>
      <c r="D104" s="19" t="s">
        <v>21</v>
      </c>
      <c r="E104" s="25">
        <v>0.75</v>
      </c>
      <c r="F104" s="17" t="s">
        <v>22</v>
      </c>
    </row>
    <row r="105" spans="2:6" ht="16.5">
      <c r="B105" s="18"/>
      <c r="C105" s="21"/>
      <c r="D105" s="21"/>
      <c r="E105" s="30" t="s">
        <v>2</v>
      </c>
      <c r="F105" s="59" t="s">
        <v>3</v>
      </c>
    </row>
    <row r="106" spans="2:6" ht="16.5">
      <c r="B106" s="347" t="s">
        <v>32</v>
      </c>
      <c r="C106" s="348"/>
      <c r="D106" s="348"/>
      <c r="E106" s="348"/>
      <c r="F106" s="349"/>
    </row>
    <row r="107" spans="2:6" ht="16.5" customHeight="1">
      <c r="B107" s="466"/>
      <c r="C107" s="466"/>
      <c r="D107" s="466"/>
      <c r="E107" s="466"/>
      <c r="F107" s="466"/>
    </row>
    <row r="108" spans="2:6" ht="16.5" customHeight="1">
      <c r="B108" s="70" t="s">
        <v>108</v>
      </c>
      <c r="C108" s="70" t="s">
        <v>77</v>
      </c>
      <c r="D108" s="71" t="s">
        <v>78</v>
      </c>
      <c r="E108" s="24">
        <v>0.25</v>
      </c>
      <c r="F108" s="105" t="s">
        <v>30</v>
      </c>
    </row>
    <row r="109" spans="2:6" ht="16.5" customHeight="1">
      <c r="B109" s="68"/>
      <c r="C109" s="68"/>
      <c r="D109" s="110" t="s">
        <v>55</v>
      </c>
      <c r="E109" s="16">
        <v>0.2916666666666667</v>
      </c>
      <c r="F109" s="106" t="s">
        <v>142</v>
      </c>
    </row>
    <row r="110" spans="2:6" ht="16.5" customHeight="1">
      <c r="B110" s="68"/>
      <c r="C110" s="68"/>
      <c r="D110" s="132" t="s">
        <v>153</v>
      </c>
      <c r="E110" s="16">
        <v>0.4791666666666667</v>
      </c>
      <c r="F110" s="106" t="s">
        <v>58</v>
      </c>
    </row>
    <row r="111" spans="2:6" ht="21.75" customHeight="1">
      <c r="B111" s="68"/>
      <c r="C111" s="68"/>
      <c r="D111" s="69"/>
      <c r="E111" s="31" t="s">
        <v>51</v>
      </c>
      <c r="F111" s="107" t="s">
        <v>183</v>
      </c>
    </row>
    <row r="112" spans="2:6" ht="16.5">
      <c r="B112" s="68"/>
      <c r="C112" s="68"/>
      <c r="D112" s="110" t="s">
        <v>65</v>
      </c>
      <c r="E112" s="22" t="s">
        <v>51</v>
      </c>
      <c r="F112" s="106" t="s">
        <v>66</v>
      </c>
    </row>
    <row r="113" spans="2:6" ht="16.5">
      <c r="B113" s="68"/>
      <c r="C113" s="68"/>
      <c r="D113" s="125" t="s">
        <v>134</v>
      </c>
      <c r="E113" s="24">
        <v>0.5416666666666666</v>
      </c>
      <c r="F113" s="106" t="s">
        <v>135</v>
      </c>
    </row>
    <row r="114" spans="2:6" ht="16.5" customHeight="1">
      <c r="B114" s="68"/>
      <c r="C114" s="68"/>
      <c r="D114" s="69"/>
      <c r="E114" s="22" t="s">
        <v>51</v>
      </c>
      <c r="F114" s="114" t="s">
        <v>136</v>
      </c>
    </row>
    <row r="115" spans="2:6" ht="16.5" customHeight="1">
      <c r="B115" s="68"/>
      <c r="C115" s="130" t="s">
        <v>147</v>
      </c>
      <c r="D115" s="117" t="s">
        <v>144</v>
      </c>
      <c r="E115" s="24">
        <v>0.5833333333333334</v>
      </c>
      <c r="F115" s="114" t="s">
        <v>154</v>
      </c>
    </row>
    <row r="116" spans="2:6" ht="16.5">
      <c r="B116" s="68"/>
      <c r="C116" s="68"/>
      <c r="D116" s="69" t="s">
        <v>50</v>
      </c>
      <c r="E116" s="24">
        <v>0.7222222222222222</v>
      </c>
      <c r="F116" s="114" t="s">
        <v>138</v>
      </c>
    </row>
    <row r="117" spans="2:6" ht="16.5" customHeight="1">
      <c r="B117" s="68"/>
      <c r="C117" s="130" t="s">
        <v>148</v>
      </c>
      <c r="D117" s="117" t="s">
        <v>145</v>
      </c>
      <c r="E117" s="24">
        <v>0.6458333333333334</v>
      </c>
      <c r="F117" s="114" t="s">
        <v>155</v>
      </c>
    </row>
    <row r="118" spans="2:6" ht="16.5">
      <c r="B118" s="68"/>
      <c r="C118" s="68"/>
      <c r="D118" s="69" t="s">
        <v>137</v>
      </c>
      <c r="E118" s="24">
        <v>0.7847222222222222</v>
      </c>
      <c r="F118" s="114" t="s">
        <v>138</v>
      </c>
    </row>
    <row r="119" spans="2:6" ht="21.75" customHeight="1">
      <c r="B119" s="126"/>
      <c r="C119" s="126"/>
      <c r="D119" s="127"/>
      <c r="E119" s="31" t="s">
        <v>51</v>
      </c>
      <c r="F119" s="115" t="s">
        <v>118</v>
      </c>
    </row>
    <row r="120" spans="2:6" ht="16.5" customHeight="1">
      <c r="B120" s="452" t="s">
        <v>143</v>
      </c>
      <c r="C120" s="453"/>
      <c r="D120" s="453"/>
      <c r="E120" s="453"/>
      <c r="F120" s="454"/>
    </row>
    <row r="121" spans="2:6" ht="16.5" customHeight="1">
      <c r="B121" s="460" t="s">
        <v>119</v>
      </c>
      <c r="C121" s="460"/>
      <c r="D121" s="460"/>
      <c r="E121" s="460"/>
      <c r="F121" s="460"/>
    </row>
    <row r="122" spans="2:6" ht="17.25" customHeight="1">
      <c r="B122" s="420" t="s">
        <v>120</v>
      </c>
      <c r="C122" s="420"/>
      <c r="D122" s="420"/>
      <c r="E122" s="420"/>
      <c r="F122" s="420"/>
    </row>
    <row r="123" spans="2:6" ht="17.25" customHeight="1">
      <c r="B123" s="420" t="s">
        <v>121</v>
      </c>
      <c r="C123" s="420"/>
      <c r="D123" s="420"/>
      <c r="E123" s="420"/>
      <c r="F123" s="420"/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17">
    <mergeCell ref="B122:F122"/>
    <mergeCell ref="B123:F123"/>
    <mergeCell ref="B81:F81"/>
    <mergeCell ref="B82:F82"/>
    <mergeCell ref="D85:E85"/>
    <mergeCell ref="B106:F106"/>
    <mergeCell ref="B107:F107"/>
    <mergeCell ref="B120:F120"/>
    <mergeCell ref="B60:F60"/>
    <mergeCell ref="B61:F61"/>
    <mergeCell ref="B63:F63"/>
    <mergeCell ref="B64:F64"/>
    <mergeCell ref="B65:F65"/>
    <mergeCell ref="B121:F121"/>
    <mergeCell ref="V51:Y51"/>
    <mergeCell ref="H49:N49"/>
    <mergeCell ref="H50:N50"/>
    <mergeCell ref="B57:F57"/>
    <mergeCell ref="B58:F58"/>
    <mergeCell ref="B59:F59"/>
    <mergeCell ref="V48:Y48"/>
    <mergeCell ref="B47:F47"/>
    <mergeCell ref="H46:N46"/>
    <mergeCell ref="V49:Y49"/>
    <mergeCell ref="H47:N47"/>
    <mergeCell ref="V50:Y50"/>
    <mergeCell ref="H48:N48"/>
    <mergeCell ref="V46:Y46"/>
    <mergeCell ref="H44:N44"/>
    <mergeCell ref="V42:Y42"/>
    <mergeCell ref="V47:Y47"/>
    <mergeCell ref="H45:N45"/>
    <mergeCell ref="V43:Y43"/>
    <mergeCell ref="U40:Z40"/>
    <mergeCell ref="V44:Y44"/>
    <mergeCell ref="H42:I42"/>
    <mergeCell ref="J42:N42"/>
    <mergeCell ref="V45:Y45"/>
    <mergeCell ref="W39:Y39"/>
    <mergeCell ref="H37:I37"/>
    <mergeCell ref="J37:N37"/>
    <mergeCell ref="H43:N43"/>
    <mergeCell ref="H38:I38"/>
    <mergeCell ref="J38:N38"/>
    <mergeCell ref="W41:Y41"/>
    <mergeCell ref="H39:I39"/>
    <mergeCell ref="J39:N39"/>
    <mergeCell ref="U38:Z38"/>
    <mergeCell ref="H34:I34"/>
    <mergeCell ref="J34:N34"/>
    <mergeCell ref="H35:I35"/>
    <mergeCell ref="J35:N35"/>
    <mergeCell ref="J41:N41"/>
    <mergeCell ref="H36:I36"/>
    <mergeCell ref="J36:N36"/>
    <mergeCell ref="H40:I40"/>
    <mergeCell ref="J40:N40"/>
    <mergeCell ref="H41:I41"/>
    <mergeCell ref="H27:N27"/>
    <mergeCell ref="H28:N28"/>
    <mergeCell ref="H29:N29"/>
    <mergeCell ref="H30:N30"/>
    <mergeCell ref="H31:N31"/>
    <mergeCell ref="H32:N32"/>
    <mergeCell ref="H17:N17"/>
    <mergeCell ref="AB17:AE17"/>
    <mergeCell ref="B19:F19"/>
    <mergeCell ref="I18:I19"/>
    <mergeCell ref="H21:N21"/>
    <mergeCell ref="D26:E26"/>
    <mergeCell ref="H26:N26"/>
    <mergeCell ref="B20:F20"/>
    <mergeCell ref="I13:I14"/>
    <mergeCell ref="U13:Z13"/>
    <mergeCell ref="AB13:AE13"/>
    <mergeCell ref="W14:Z14"/>
    <mergeCell ref="AB14:AE14"/>
    <mergeCell ref="U15:Z15"/>
    <mergeCell ref="AB15:AE15"/>
    <mergeCell ref="H16:N16"/>
    <mergeCell ref="AB16:AE16"/>
    <mergeCell ref="H11:N11"/>
    <mergeCell ref="W11:Y11"/>
    <mergeCell ref="AB11:AE11"/>
    <mergeCell ref="H12:N12"/>
    <mergeCell ref="W12:Y12"/>
    <mergeCell ref="AB12:AE12"/>
    <mergeCell ref="H9:N9"/>
    <mergeCell ref="W9:Y9"/>
    <mergeCell ref="AB9:AE9"/>
    <mergeCell ref="H10:N10"/>
    <mergeCell ref="W10:Y10"/>
    <mergeCell ref="AB10:AE10"/>
    <mergeCell ref="W6:Y6"/>
    <mergeCell ref="AB6:AE6"/>
    <mergeCell ref="I7:N7"/>
    <mergeCell ref="W7:Y7"/>
    <mergeCell ref="AB7:AE7"/>
    <mergeCell ref="H8:N8"/>
    <mergeCell ref="W8:Y8"/>
    <mergeCell ref="AB8:AE8"/>
    <mergeCell ref="AB3:AE3"/>
    <mergeCell ref="B4:F4"/>
    <mergeCell ref="I4:N4"/>
    <mergeCell ref="W4:Y4"/>
    <mergeCell ref="AB4:AE4"/>
    <mergeCell ref="H5:H6"/>
    <mergeCell ref="I5:N5"/>
    <mergeCell ref="W5:Y5"/>
    <mergeCell ref="AB5:AE5"/>
    <mergeCell ref="I6:N6"/>
    <mergeCell ref="B2:F2"/>
    <mergeCell ref="H2:N2"/>
    <mergeCell ref="U2:Z2"/>
    <mergeCell ref="B3:F3"/>
    <mergeCell ref="H3:N3"/>
    <mergeCell ref="U3:Z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9"/>
  <sheetViews>
    <sheetView zoomScalePageLayoutView="0" workbookViewId="0" topLeftCell="G1">
      <selection activeCell="H50" sqref="H50:N50"/>
    </sheetView>
  </sheetViews>
  <sheetFormatPr defaultColWidth="9.140625" defaultRowHeight="15"/>
  <cols>
    <col min="1" max="1" width="2.7109375" style="141" customWidth="1"/>
    <col min="2" max="2" width="5.8515625" style="141" customWidth="1"/>
    <col min="3" max="3" width="6.140625" style="141" customWidth="1"/>
    <col min="4" max="4" width="12.8515625" style="141" customWidth="1"/>
    <col min="5" max="5" width="5.8515625" style="141" customWidth="1"/>
    <col min="6" max="6" width="62.7109375" style="141" customWidth="1"/>
    <col min="7" max="7" width="3.421875" style="141" customWidth="1"/>
    <col min="8" max="8" width="11.140625" style="141" customWidth="1"/>
    <col min="9" max="9" width="22.00390625" style="141" customWidth="1"/>
    <col min="10" max="10" width="19.57421875" style="141" customWidth="1"/>
    <col min="11" max="14" width="9.8515625" style="141" customWidth="1"/>
    <col min="15" max="15" width="1.28515625" style="141" customWidth="1"/>
    <col min="16" max="20" width="10.57421875" style="141" hidden="1" customWidth="1"/>
    <col min="21" max="21" width="1.1484375" style="141" customWidth="1"/>
    <col min="22" max="22" width="34.7109375" style="141" customWidth="1"/>
    <col min="23" max="24" width="9.421875" style="141" customWidth="1"/>
    <col min="25" max="25" width="36.57421875" style="141" customWidth="1"/>
    <col min="26" max="26" width="2.00390625" style="141" customWidth="1"/>
    <col min="27" max="30" width="9.00390625" style="141" customWidth="1"/>
    <col min="31" max="31" width="10.28125" style="141" customWidth="1"/>
    <col min="32" max="16384" width="9.00390625" style="141" customWidth="1"/>
  </cols>
  <sheetData>
    <row r="1" spans="1:27" ht="15.75" customHeight="1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9"/>
      <c r="Q1" s="9"/>
      <c r="R1" s="9"/>
      <c r="S1" s="9"/>
      <c r="T1" s="145"/>
      <c r="U1" s="145"/>
      <c r="V1" s="145"/>
      <c r="W1" s="145"/>
      <c r="X1" s="145"/>
      <c r="Y1" s="145"/>
      <c r="Z1" s="145"/>
      <c r="AA1" s="145"/>
    </row>
    <row r="2" spans="1:27" ht="21.75" customHeight="1" thickBot="1" thickTop="1">
      <c r="A2" s="145"/>
      <c r="B2" s="485" t="s">
        <v>393</v>
      </c>
      <c r="C2" s="485"/>
      <c r="D2" s="485"/>
      <c r="E2" s="485"/>
      <c r="F2" s="485"/>
      <c r="H2" s="485" t="s">
        <v>392</v>
      </c>
      <c r="I2" s="485"/>
      <c r="J2" s="485"/>
      <c r="K2" s="485"/>
      <c r="L2" s="485"/>
      <c r="M2" s="485"/>
      <c r="N2" s="485"/>
      <c r="O2" s="316"/>
      <c r="P2" s="316"/>
      <c r="Q2" s="316"/>
      <c r="R2" s="316"/>
      <c r="S2" s="316"/>
      <c r="T2" s="316"/>
      <c r="U2" s="447" t="s">
        <v>188</v>
      </c>
      <c r="V2" s="448"/>
      <c r="W2" s="448"/>
      <c r="X2" s="448"/>
      <c r="Y2" s="448"/>
      <c r="Z2" s="449"/>
      <c r="AA2" s="145"/>
    </row>
    <row r="3" spans="1:31" ht="16.5" customHeight="1" thickBot="1" thickTop="1">
      <c r="A3" s="145"/>
      <c r="B3" s="486" t="s">
        <v>196</v>
      </c>
      <c r="C3" s="486"/>
      <c r="D3" s="486"/>
      <c r="E3" s="486"/>
      <c r="F3" s="486"/>
      <c r="H3" s="487" t="s">
        <v>197</v>
      </c>
      <c r="I3" s="487"/>
      <c r="J3" s="487"/>
      <c r="K3" s="487"/>
      <c r="L3" s="487"/>
      <c r="M3" s="487"/>
      <c r="N3" s="487"/>
      <c r="O3" s="316"/>
      <c r="P3" s="316"/>
      <c r="Q3" s="316"/>
      <c r="R3" s="316"/>
      <c r="S3" s="316"/>
      <c r="T3" s="316"/>
      <c r="U3" s="438" t="s">
        <v>34</v>
      </c>
      <c r="V3" s="438"/>
      <c r="W3" s="438"/>
      <c r="X3" s="438"/>
      <c r="Y3" s="438"/>
      <c r="Z3" s="438"/>
      <c r="AA3" s="145"/>
      <c r="AB3" s="445"/>
      <c r="AC3" s="445"/>
      <c r="AD3" s="445"/>
      <c r="AE3" s="445"/>
    </row>
    <row r="4" spans="1:31" ht="16.5" customHeight="1" thickTop="1">
      <c r="A4" s="145"/>
      <c r="B4" s="146" t="s">
        <v>199</v>
      </c>
      <c r="C4" s="146" t="s">
        <v>200</v>
      </c>
      <c r="D4" s="146" t="s">
        <v>201</v>
      </c>
      <c r="E4" s="146" t="s">
        <v>202</v>
      </c>
      <c r="F4" s="147" t="s">
        <v>203</v>
      </c>
      <c r="H4" s="148" t="s">
        <v>204</v>
      </c>
      <c r="I4" s="488" t="s">
        <v>205</v>
      </c>
      <c r="J4" s="489"/>
      <c r="K4" s="489"/>
      <c r="L4" s="489"/>
      <c r="M4" s="489"/>
      <c r="N4" s="490"/>
      <c r="O4" s="316"/>
      <c r="P4" s="316"/>
      <c r="Q4" s="316"/>
      <c r="R4" s="316"/>
      <c r="S4" s="316"/>
      <c r="T4" s="316"/>
      <c r="U4" s="315"/>
      <c r="V4" s="39" t="s">
        <v>37</v>
      </c>
      <c r="W4" s="443" t="s">
        <v>394</v>
      </c>
      <c r="X4" s="444"/>
      <c r="Y4" s="444"/>
      <c r="Z4" s="15"/>
      <c r="AA4" s="145"/>
      <c r="AB4" s="445"/>
      <c r="AC4" s="445"/>
      <c r="AD4" s="445"/>
      <c r="AE4" s="445"/>
    </row>
    <row r="5" spans="1:31" ht="16.5" customHeight="1">
      <c r="A5" s="145"/>
      <c r="B5" s="149" t="s">
        <v>207</v>
      </c>
      <c r="C5" s="149" t="s">
        <v>130</v>
      </c>
      <c r="D5" s="149" t="s">
        <v>208</v>
      </c>
      <c r="E5" s="150" t="s">
        <v>209</v>
      </c>
      <c r="F5" s="113" t="s">
        <v>210</v>
      </c>
      <c r="H5" s="491" t="s">
        <v>211</v>
      </c>
      <c r="I5" s="493" t="s">
        <v>212</v>
      </c>
      <c r="J5" s="494"/>
      <c r="K5" s="494"/>
      <c r="L5" s="494"/>
      <c r="M5" s="494"/>
      <c r="N5" s="495"/>
      <c r="O5" s="316"/>
      <c r="P5" s="316"/>
      <c r="Q5" s="316"/>
      <c r="R5" s="316"/>
      <c r="S5" s="316"/>
      <c r="T5" s="316"/>
      <c r="U5" s="315"/>
      <c r="V5" s="40" t="s">
        <v>44</v>
      </c>
      <c r="W5" s="429" t="s">
        <v>395</v>
      </c>
      <c r="X5" s="430"/>
      <c r="Y5" s="430"/>
      <c r="Z5" s="15"/>
      <c r="AA5" s="145"/>
      <c r="AB5" s="445"/>
      <c r="AC5" s="445"/>
      <c r="AD5" s="445"/>
      <c r="AE5" s="445"/>
    </row>
    <row r="6" spans="1:31" ht="16.5" customHeight="1">
      <c r="A6" s="145"/>
      <c r="B6" s="151"/>
      <c r="C6" s="151"/>
      <c r="D6" s="155" t="s">
        <v>377</v>
      </c>
      <c r="E6" s="16">
        <v>0.3333333333333333</v>
      </c>
      <c r="F6" s="106" t="s">
        <v>378</v>
      </c>
      <c r="H6" s="492"/>
      <c r="I6" s="496" t="s">
        <v>214</v>
      </c>
      <c r="J6" s="497"/>
      <c r="K6" s="497"/>
      <c r="L6" s="497"/>
      <c r="M6" s="497"/>
      <c r="N6" s="498"/>
      <c r="O6" s="316"/>
      <c r="P6" s="316"/>
      <c r="Q6" s="316"/>
      <c r="R6" s="316"/>
      <c r="S6" s="316"/>
      <c r="T6" s="319"/>
      <c r="U6" s="315"/>
      <c r="V6" s="40" t="s">
        <v>47</v>
      </c>
      <c r="W6" s="429" t="s">
        <v>604</v>
      </c>
      <c r="X6" s="430"/>
      <c r="Y6" s="430"/>
      <c r="Z6" s="15"/>
      <c r="AA6" s="145"/>
      <c r="AB6" s="376"/>
      <c r="AC6" s="376"/>
      <c r="AD6" s="376"/>
      <c r="AE6" s="376"/>
    </row>
    <row r="7" spans="1:31" ht="16.5" customHeight="1">
      <c r="A7" s="145"/>
      <c r="B7" s="151"/>
      <c r="C7" s="151"/>
      <c r="D7" s="110" t="s">
        <v>385</v>
      </c>
      <c r="E7" s="16">
        <v>0.3680555555555556</v>
      </c>
      <c r="F7" s="106" t="s">
        <v>379</v>
      </c>
      <c r="H7" s="152" t="s">
        <v>216</v>
      </c>
      <c r="I7" s="499" t="s">
        <v>217</v>
      </c>
      <c r="J7" s="500"/>
      <c r="K7" s="500"/>
      <c r="L7" s="500"/>
      <c r="M7" s="500"/>
      <c r="N7" s="501"/>
      <c r="O7" s="316"/>
      <c r="P7" s="316"/>
      <c r="Q7" s="316"/>
      <c r="R7" s="316"/>
      <c r="S7" s="316"/>
      <c r="T7" s="319"/>
      <c r="U7" s="315"/>
      <c r="V7" s="40" t="s">
        <v>49</v>
      </c>
      <c r="W7" s="429" t="s">
        <v>613</v>
      </c>
      <c r="X7" s="430"/>
      <c r="Y7" s="430"/>
      <c r="Z7" s="15"/>
      <c r="AA7" s="145"/>
      <c r="AB7" s="376"/>
      <c r="AC7" s="376"/>
      <c r="AD7" s="376"/>
      <c r="AE7" s="376"/>
    </row>
    <row r="8" spans="1:31" ht="16.5" customHeight="1">
      <c r="A8" s="145"/>
      <c r="B8" s="151"/>
      <c r="C8" s="151"/>
      <c r="D8" s="69" t="s">
        <v>219</v>
      </c>
      <c r="E8" s="16">
        <v>0.5208333333333334</v>
      </c>
      <c r="F8" s="106" t="s">
        <v>146</v>
      </c>
      <c r="H8" s="414" t="s">
        <v>610</v>
      </c>
      <c r="I8" s="414"/>
      <c r="J8" s="414"/>
      <c r="K8" s="414"/>
      <c r="L8" s="414"/>
      <c r="M8" s="414"/>
      <c r="N8" s="414"/>
      <c r="O8" s="316"/>
      <c r="P8" s="316"/>
      <c r="Q8" s="316"/>
      <c r="R8" s="316"/>
      <c r="S8" s="316"/>
      <c r="T8" s="319"/>
      <c r="U8" s="315"/>
      <c r="V8" s="40" t="s">
        <v>160</v>
      </c>
      <c r="W8" s="415" t="s">
        <v>161</v>
      </c>
      <c r="X8" s="416"/>
      <c r="Y8" s="416"/>
      <c r="Z8" s="15"/>
      <c r="AA8" s="145"/>
      <c r="AB8" s="376"/>
      <c r="AC8" s="376"/>
      <c r="AD8" s="376"/>
      <c r="AE8" s="376"/>
    </row>
    <row r="9" spans="1:31" ht="16.5" customHeight="1">
      <c r="A9" s="145"/>
      <c r="B9" s="151"/>
      <c r="C9" s="151"/>
      <c r="D9" s="153"/>
      <c r="E9" s="22" t="s">
        <v>222</v>
      </c>
      <c r="F9" s="107" t="s">
        <v>380</v>
      </c>
      <c r="H9" s="417" t="s">
        <v>52</v>
      </c>
      <c r="I9" s="417"/>
      <c r="J9" s="417"/>
      <c r="K9" s="417"/>
      <c r="L9" s="417"/>
      <c r="M9" s="417"/>
      <c r="N9" s="417"/>
      <c r="O9" s="316"/>
      <c r="P9" s="316"/>
      <c r="Q9" s="316"/>
      <c r="R9" s="316"/>
      <c r="S9" s="316"/>
      <c r="T9" s="319"/>
      <c r="U9" s="315"/>
      <c r="V9" s="66" t="s">
        <v>162</v>
      </c>
      <c r="W9" s="423" t="s">
        <v>225</v>
      </c>
      <c r="X9" s="424"/>
      <c r="Y9" s="424"/>
      <c r="Z9" s="15"/>
      <c r="AA9" s="145"/>
      <c r="AB9" s="376"/>
      <c r="AC9" s="376"/>
      <c r="AD9" s="376"/>
      <c r="AE9" s="376"/>
    </row>
    <row r="10" spans="1:31" ht="16.5" customHeight="1">
      <c r="A10" s="145"/>
      <c r="B10" s="151"/>
      <c r="C10" s="151"/>
      <c r="D10" s="153"/>
      <c r="E10" s="154" t="s">
        <v>226</v>
      </c>
      <c r="F10" s="107" t="s">
        <v>381</v>
      </c>
      <c r="H10" s="420" t="s">
        <v>54</v>
      </c>
      <c r="I10" s="420"/>
      <c r="J10" s="420"/>
      <c r="K10" s="420"/>
      <c r="L10" s="420"/>
      <c r="M10" s="420"/>
      <c r="N10" s="420"/>
      <c r="O10" s="316"/>
      <c r="P10" s="316"/>
      <c r="Q10" s="316"/>
      <c r="R10" s="316"/>
      <c r="S10" s="316"/>
      <c r="T10" s="319"/>
      <c r="U10" s="315"/>
      <c r="V10" s="40" t="s">
        <v>163</v>
      </c>
      <c r="W10" s="418" t="s">
        <v>229</v>
      </c>
      <c r="X10" s="419"/>
      <c r="Y10" s="419"/>
      <c r="Z10" s="15"/>
      <c r="AA10" s="145"/>
      <c r="AB10" s="445"/>
      <c r="AC10" s="445"/>
      <c r="AD10" s="445"/>
      <c r="AE10" s="445"/>
    </row>
    <row r="11" spans="1:31" ht="16.5" customHeight="1">
      <c r="A11" s="145"/>
      <c r="B11" s="151"/>
      <c r="C11" s="151"/>
      <c r="D11" s="110" t="s">
        <v>230</v>
      </c>
      <c r="E11" s="16">
        <v>0.5208333333333334</v>
      </c>
      <c r="F11" s="106" t="s">
        <v>231</v>
      </c>
      <c r="H11" s="420"/>
      <c r="I11" s="420"/>
      <c r="J11" s="420"/>
      <c r="K11" s="420"/>
      <c r="L11" s="420"/>
      <c r="M11" s="420"/>
      <c r="N11" s="420"/>
      <c r="O11" s="316"/>
      <c r="P11" s="316"/>
      <c r="Q11" s="316"/>
      <c r="R11" s="316"/>
      <c r="S11" s="316"/>
      <c r="T11" s="319"/>
      <c r="U11" s="315"/>
      <c r="V11" s="134" t="s">
        <v>232</v>
      </c>
      <c r="W11" s="421" t="s">
        <v>642</v>
      </c>
      <c r="X11" s="422"/>
      <c r="Y11" s="422"/>
      <c r="Z11" s="15"/>
      <c r="AA11" s="145"/>
      <c r="AB11" s="445"/>
      <c r="AC11" s="445"/>
      <c r="AD11" s="445"/>
      <c r="AE11" s="445"/>
    </row>
    <row r="12" spans="1:31" ht="16.5" customHeight="1" thickBot="1">
      <c r="A12" s="145"/>
      <c r="B12" s="151"/>
      <c r="C12" s="151"/>
      <c r="D12" s="69"/>
      <c r="E12" s="154" t="s">
        <v>226</v>
      </c>
      <c r="F12" s="107" t="s">
        <v>234</v>
      </c>
      <c r="H12" s="409" t="s">
        <v>56</v>
      </c>
      <c r="I12" s="409"/>
      <c r="J12" s="409"/>
      <c r="K12" s="409"/>
      <c r="L12" s="409"/>
      <c r="M12" s="409"/>
      <c r="N12" s="409"/>
      <c r="O12" s="316"/>
      <c r="P12" s="316"/>
      <c r="Q12" s="316"/>
      <c r="R12" s="316"/>
      <c r="S12" s="316"/>
      <c r="T12" s="319"/>
      <c r="U12" s="315"/>
      <c r="V12" s="41" t="s">
        <v>57</v>
      </c>
      <c r="W12" s="476"/>
      <c r="X12" s="477"/>
      <c r="Y12" s="477"/>
      <c r="Z12" s="15"/>
      <c r="AA12" s="145"/>
      <c r="AB12" s="376"/>
      <c r="AC12" s="376"/>
      <c r="AD12" s="376"/>
      <c r="AE12" s="376"/>
    </row>
    <row r="13" spans="1:31" ht="16.5" customHeight="1" thickBot="1" thickTop="1">
      <c r="A13" s="145"/>
      <c r="B13" s="68"/>
      <c r="C13" s="68"/>
      <c r="D13" s="69" t="s">
        <v>237</v>
      </c>
      <c r="E13" s="16">
        <v>0.7083333333333334</v>
      </c>
      <c r="F13" s="106" t="s">
        <v>238</v>
      </c>
      <c r="H13" s="317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O13" s="316"/>
      <c r="P13" s="316"/>
      <c r="Q13" s="316"/>
      <c r="R13" s="316"/>
      <c r="S13" s="316"/>
      <c r="T13" s="319"/>
      <c r="U13" s="376"/>
      <c r="V13" s="376"/>
      <c r="W13" s="376"/>
      <c r="X13" s="376"/>
      <c r="Y13" s="376"/>
      <c r="Z13" s="376"/>
      <c r="AA13" s="145"/>
      <c r="AB13" s="376"/>
      <c r="AC13" s="376"/>
      <c r="AD13" s="376"/>
      <c r="AE13" s="376"/>
    </row>
    <row r="14" spans="1:31" ht="16.5" customHeight="1" thickBot="1">
      <c r="A14" s="145"/>
      <c r="B14" s="68"/>
      <c r="C14" s="68"/>
      <c r="D14" s="155" t="s">
        <v>245</v>
      </c>
      <c r="E14" s="22" t="s">
        <v>222</v>
      </c>
      <c r="F14" s="106" t="s">
        <v>246</v>
      </c>
      <c r="H14" s="33" t="s">
        <v>67</v>
      </c>
      <c r="I14" s="412"/>
      <c r="J14" s="34" t="s">
        <v>463</v>
      </c>
      <c r="K14" s="320">
        <v>395000</v>
      </c>
      <c r="L14" s="320">
        <f aca="true" t="shared" si="0" ref="L14:N15">SUM(K14+Q34)</f>
        <v>390000</v>
      </c>
      <c r="M14" s="320">
        <f t="shared" si="0"/>
        <v>385000</v>
      </c>
      <c r="N14" s="320">
        <f t="shared" si="0"/>
        <v>380000</v>
      </c>
      <c r="O14" s="316"/>
      <c r="P14" s="316"/>
      <c r="Q14" s="316"/>
      <c r="R14" s="316"/>
      <c r="S14" s="316"/>
      <c r="T14" s="319"/>
      <c r="U14" s="315"/>
      <c r="V14" s="42" t="s">
        <v>68</v>
      </c>
      <c r="W14" s="413"/>
      <c r="X14" s="376"/>
      <c r="Y14" s="376"/>
      <c r="Z14" s="376"/>
      <c r="AA14" s="145"/>
      <c r="AB14" s="376"/>
      <c r="AC14" s="376"/>
      <c r="AD14" s="376"/>
      <c r="AE14" s="376"/>
    </row>
    <row r="15" spans="1:31" ht="16.5" customHeight="1" thickBot="1">
      <c r="A15" s="145"/>
      <c r="B15" s="68"/>
      <c r="C15" s="68"/>
      <c r="D15" s="69" t="s">
        <v>251</v>
      </c>
      <c r="E15" s="156" t="s">
        <v>252</v>
      </c>
      <c r="F15" s="114" t="s">
        <v>253</v>
      </c>
      <c r="H15" s="36"/>
      <c r="I15" s="122"/>
      <c r="J15" s="34" t="s">
        <v>157</v>
      </c>
      <c r="K15" s="320">
        <v>475000</v>
      </c>
      <c r="L15" s="320">
        <f t="shared" si="0"/>
        <v>445000</v>
      </c>
      <c r="M15" s="320">
        <f t="shared" si="0"/>
        <v>420000</v>
      </c>
      <c r="N15" s="320">
        <f t="shared" si="0"/>
        <v>405000</v>
      </c>
      <c r="O15" s="319"/>
      <c r="P15" s="316"/>
      <c r="Q15" s="316"/>
      <c r="R15" s="316"/>
      <c r="S15" s="316"/>
      <c r="T15" s="319"/>
      <c r="U15" s="376"/>
      <c r="V15" s="376"/>
      <c r="W15" s="376"/>
      <c r="X15" s="376"/>
      <c r="Y15" s="376"/>
      <c r="Z15" s="376"/>
      <c r="AA15" s="145"/>
      <c r="AB15" s="445"/>
      <c r="AC15" s="445"/>
      <c r="AD15" s="445"/>
      <c r="AE15" s="445"/>
    </row>
    <row r="16" spans="1:31" ht="16.5" customHeight="1" thickTop="1">
      <c r="A16" s="145"/>
      <c r="B16" s="503" t="s">
        <v>256</v>
      </c>
      <c r="C16" s="504"/>
      <c r="D16" s="504"/>
      <c r="E16" s="504"/>
      <c r="F16" s="505"/>
      <c r="H16" s="386" t="s">
        <v>158</v>
      </c>
      <c r="I16" s="387"/>
      <c r="J16" s="387"/>
      <c r="K16" s="387"/>
      <c r="L16" s="387"/>
      <c r="M16" s="387"/>
      <c r="N16" s="388"/>
      <c r="O16" s="319"/>
      <c r="P16" s="319"/>
      <c r="Q16" s="319"/>
      <c r="R16" s="319"/>
      <c r="S16" s="319"/>
      <c r="T16" s="13"/>
      <c r="U16" s="315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145"/>
      <c r="AB16" s="445"/>
      <c r="AC16" s="445"/>
      <c r="AD16" s="445"/>
      <c r="AE16" s="445"/>
    </row>
    <row r="17" spans="1:31" ht="16.5" customHeight="1">
      <c r="A17" s="145"/>
      <c r="B17" s="158"/>
      <c r="C17" s="159"/>
      <c r="D17" s="159"/>
      <c r="E17" s="159"/>
      <c r="F17" s="160"/>
      <c r="H17" s="363"/>
      <c r="I17" s="363"/>
      <c r="J17" s="363"/>
      <c r="K17" s="363"/>
      <c r="L17" s="363"/>
      <c r="M17" s="363"/>
      <c r="N17" s="363"/>
      <c r="O17" s="319"/>
      <c r="P17" s="319"/>
      <c r="Q17" s="319"/>
      <c r="R17" s="319"/>
      <c r="S17" s="319"/>
      <c r="T17" s="319"/>
      <c r="U17" s="315"/>
      <c r="V17" s="40" t="s">
        <v>75</v>
      </c>
      <c r="W17" s="48"/>
      <c r="X17" s="49"/>
      <c r="Y17" s="50">
        <f aca="true" t="shared" si="1" ref="Y17:Y22">SUM(W17*X17)</f>
        <v>0</v>
      </c>
      <c r="Z17" s="15"/>
      <c r="AA17" s="145"/>
      <c r="AB17" s="445"/>
      <c r="AC17" s="445"/>
      <c r="AD17" s="445"/>
      <c r="AE17" s="445"/>
    </row>
    <row r="18" spans="1:27" ht="16.5" customHeight="1">
      <c r="A18" s="145"/>
      <c r="B18" s="161" t="s">
        <v>262</v>
      </c>
      <c r="C18" s="162" t="s">
        <v>263</v>
      </c>
      <c r="D18" s="163" t="s">
        <v>264</v>
      </c>
      <c r="E18" s="164">
        <v>0.2916666666666667</v>
      </c>
      <c r="F18" s="165" t="s">
        <v>265</v>
      </c>
      <c r="H18" s="37"/>
      <c r="I18" s="398" t="s">
        <v>80</v>
      </c>
      <c r="J18" s="32" t="s">
        <v>193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319"/>
      <c r="P18" s="319"/>
      <c r="Q18" s="319"/>
      <c r="R18" s="11"/>
      <c r="S18" s="319"/>
      <c r="T18" s="5"/>
      <c r="U18" s="315"/>
      <c r="V18" s="40" t="s">
        <v>186</v>
      </c>
      <c r="W18" s="48"/>
      <c r="X18" s="49"/>
      <c r="Y18" s="50">
        <f t="shared" si="1"/>
        <v>0</v>
      </c>
      <c r="Z18" s="15"/>
      <c r="AA18" s="145"/>
    </row>
    <row r="19" spans="1:27" ht="16.5" customHeight="1">
      <c r="A19" s="145"/>
      <c r="B19" s="166"/>
      <c r="C19" s="167"/>
      <c r="D19" s="168" t="s">
        <v>273</v>
      </c>
      <c r="E19" s="164">
        <v>0.3333333333333333</v>
      </c>
      <c r="F19" s="102" t="s">
        <v>274</v>
      </c>
      <c r="H19" s="33" t="s">
        <v>81</v>
      </c>
      <c r="I19" s="399"/>
      <c r="J19" s="34" t="s">
        <v>463</v>
      </c>
      <c r="K19" s="38">
        <f aca="true" t="shared" si="2" ref="K19:N20">SUM(K14+P28)</f>
        <v>405000</v>
      </c>
      <c r="L19" s="38">
        <f t="shared" si="2"/>
        <v>395000</v>
      </c>
      <c r="M19" s="38">
        <f t="shared" si="2"/>
        <v>390000</v>
      </c>
      <c r="N19" s="38">
        <f t="shared" si="2"/>
        <v>385000</v>
      </c>
      <c r="O19" s="319"/>
      <c r="P19" s="319"/>
      <c r="Q19" s="319"/>
      <c r="R19" s="319"/>
      <c r="S19" s="319"/>
      <c r="T19" s="14"/>
      <c r="U19" s="315"/>
      <c r="V19" s="40" t="s">
        <v>82</v>
      </c>
      <c r="W19" s="48"/>
      <c r="X19" s="49"/>
      <c r="Y19" s="50">
        <f t="shared" si="1"/>
        <v>0</v>
      </c>
      <c r="Z19" s="15"/>
      <c r="AA19" s="145"/>
    </row>
    <row r="20" spans="1:27" ht="16.5" customHeight="1">
      <c r="A20" s="145"/>
      <c r="B20" s="166"/>
      <c r="C20" s="167"/>
      <c r="D20" s="167" t="s">
        <v>278</v>
      </c>
      <c r="E20" s="169" t="s">
        <v>0</v>
      </c>
      <c r="F20" s="103" t="s">
        <v>279</v>
      </c>
      <c r="H20" s="36"/>
      <c r="I20" s="122"/>
      <c r="J20" s="34" t="s">
        <v>157</v>
      </c>
      <c r="K20" s="38">
        <f t="shared" si="2"/>
        <v>495000</v>
      </c>
      <c r="L20" s="38">
        <f t="shared" si="2"/>
        <v>460000</v>
      </c>
      <c r="M20" s="38">
        <f t="shared" si="2"/>
        <v>435000</v>
      </c>
      <c r="N20" s="38">
        <f t="shared" si="2"/>
        <v>420000</v>
      </c>
      <c r="O20" s="319"/>
      <c r="P20" s="319"/>
      <c r="Q20" s="319"/>
      <c r="R20" s="319"/>
      <c r="S20" s="319"/>
      <c r="T20" s="14"/>
      <c r="U20" s="315"/>
      <c r="V20" s="40" t="s">
        <v>166</v>
      </c>
      <c r="W20" s="48"/>
      <c r="X20" s="49"/>
      <c r="Y20" s="50">
        <f t="shared" si="1"/>
        <v>0</v>
      </c>
      <c r="Z20" s="15"/>
      <c r="AA20" s="145"/>
    </row>
    <row r="21" spans="1:27" ht="16.5" customHeight="1">
      <c r="A21" s="145"/>
      <c r="B21" s="166"/>
      <c r="C21" s="167"/>
      <c r="D21" s="167" t="s">
        <v>282</v>
      </c>
      <c r="E21" s="169" t="s">
        <v>0</v>
      </c>
      <c r="F21" s="103" t="s">
        <v>283</v>
      </c>
      <c r="H21" s="386" t="s">
        <v>158</v>
      </c>
      <c r="I21" s="387"/>
      <c r="J21" s="387"/>
      <c r="K21" s="387"/>
      <c r="L21" s="387"/>
      <c r="M21" s="387"/>
      <c r="N21" s="388"/>
      <c r="O21" s="319"/>
      <c r="P21" s="319"/>
      <c r="Q21" s="319"/>
      <c r="R21" s="319"/>
      <c r="S21" s="319"/>
      <c r="T21" s="13"/>
      <c r="U21" s="315"/>
      <c r="V21" s="40" t="s">
        <v>83</v>
      </c>
      <c r="W21" s="51"/>
      <c r="X21" s="52"/>
      <c r="Y21" s="50">
        <f t="shared" si="1"/>
        <v>0</v>
      </c>
      <c r="Z21" s="15"/>
      <c r="AA21" s="145"/>
    </row>
    <row r="22" spans="1:27" ht="16.5" customHeight="1" thickBot="1">
      <c r="A22" s="145"/>
      <c r="B22" s="166"/>
      <c r="C22" s="167"/>
      <c r="D22" s="167" t="s">
        <v>282</v>
      </c>
      <c r="E22" s="169" t="s">
        <v>0</v>
      </c>
      <c r="F22" s="103" t="s">
        <v>286</v>
      </c>
      <c r="H22" s="318"/>
      <c r="I22" s="318"/>
      <c r="J22" s="318"/>
      <c r="K22" s="318"/>
      <c r="L22" s="318"/>
      <c r="M22" s="318"/>
      <c r="N22" s="318"/>
      <c r="O22" s="319"/>
      <c r="P22" s="319"/>
      <c r="Q22" s="319"/>
      <c r="R22" s="319"/>
      <c r="S22" s="319"/>
      <c r="T22" s="14"/>
      <c r="U22" s="315"/>
      <c r="V22" s="41" t="s">
        <v>84</v>
      </c>
      <c r="W22" s="51"/>
      <c r="X22" s="52"/>
      <c r="Y22" s="53">
        <f t="shared" si="1"/>
        <v>0</v>
      </c>
      <c r="Z22" s="15"/>
      <c r="AA22" s="145"/>
    </row>
    <row r="23" spans="1:27" ht="19.5" customHeight="1" thickBot="1" thickTop="1">
      <c r="A23" s="145"/>
      <c r="B23" s="166"/>
      <c r="C23" s="167"/>
      <c r="D23" s="170" t="s">
        <v>288</v>
      </c>
      <c r="E23" s="164">
        <v>0.5416666666666666</v>
      </c>
      <c r="F23" s="103" t="s">
        <v>289</v>
      </c>
      <c r="H23" s="306" t="s">
        <v>616</v>
      </c>
      <c r="I23" s="73" t="s">
        <v>617</v>
      </c>
      <c r="J23" s="32" t="s">
        <v>193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319"/>
      <c r="P23" s="319"/>
      <c r="Q23" s="319"/>
      <c r="R23" s="319"/>
      <c r="S23" s="319"/>
      <c r="T23" s="14"/>
      <c r="U23" s="315"/>
      <c r="V23" s="77" t="s">
        <v>85</v>
      </c>
      <c r="W23" s="3"/>
      <c r="X23" s="2"/>
      <c r="Y23" s="8">
        <f>SUM(Y17:Y22)</f>
        <v>0</v>
      </c>
      <c r="Z23" s="15"/>
      <c r="AA23" s="145"/>
    </row>
    <row r="24" spans="1:27" ht="16.5" customHeight="1" thickBot="1" thickTop="1">
      <c r="A24" s="145"/>
      <c r="B24" s="166"/>
      <c r="C24" s="167"/>
      <c r="D24" s="171" t="s">
        <v>24</v>
      </c>
      <c r="E24" s="169" t="s">
        <v>0</v>
      </c>
      <c r="F24" s="103" t="s">
        <v>291</v>
      </c>
      <c r="H24" s="93" t="s">
        <v>639</v>
      </c>
      <c r="I24" s="78" t="s">
        <v>640</v>
      </c>
      <c r="J24" s="34" t="s">
        <v>463</v>
      </c>
      <c r="K24" s="38">
        <f aca="true" t="shared" si="3" ref="K24:N25">SUM(K19+P31)</f>
        <v>440000</v>
      </c>
      <c r="L24" s="38">
        <f t="shared" si="3"/>
        <v>425000</v>
      </c>
      <c r="M24" s="38">
        <f t="shared" si="3"/>
        <v>415000</v>
      </c>
      <c r="N24" s="38">
        <f t="shared" si="3"/>
        <v>405000</v>
      </c>
      <c r="O24" s="319"/>
      <c r="P24" s="319"/>
      <c r="Q24" s="319"/>
      <c r="R24" s="319"/>
      <c r="S24" s="319"/>
      <c r="T24" s="14"/>
      <c r="U24" s="315"/>
      <c r="V24" s="44" t="s">
        <v>87</v>
      </c>
      <c r="W24" s="43"/>
      <c r="X24" s="43"/>
      <c r="Y24" s="43"/>
      <c r="Z24" s="15"/>
      <c r="AA24" s="145"/>
    </row>
    <row r="25" spans="1:27" ht="16.5" customHeight="1" thickTop="1">
      <c r="A25" s="145"/>
      <c r="B25" s="166"/>
      <c r="C25" s="167"/>
      <c r="D25" s="167" t="s">
        <v>293</v>
      </c>
      <c r="E25" s="169" t="s">
        <v>0</v>
      </c>
      <c r="F25" s="102" t="s">
        <v>294</v>
      </c>
      <c r="H25" s="307" t="s">
        <v>618</v>
      </c>
      <c r="I25" s="79" t="s">
        <v>641</v>
      </c>
      <c r="J25" s="34" t="s">
        <v>157</v>
      </c>
      <c r="K25" s="38">
        <f>SUM(K20+P32)</f>
        <v>560000</v>
      </c>
      <c r="L25" s="38">
        <f t="shared" si="3"/>
        <v>505000</v>
      </c>
      <c r="M25" s="38">
        <f t="shared" si="3"/>
        <v>480000</v>
      </c>
      <c r="N25" s="38">
        <f t="shared" si="3"/>
        <v>465000</v>
      </c>
      <c r="O25" s="319"/>
      <c r="P25" s="319"/>
      <c r="Q25" s="319"/>
      <c r="R25" s="319"/>
      <c r="S25" s="319"/>
      <c r="T25" s="14"/>
      <c r="U25" s="315"/>
      <c r="V25" s="135" t="s">
        <v>165</v>
      </c>
      <c r="W25" s="63"/>
      <c r="X25" s="64">
        <v>-150000</v>
      </c>
      <c r="Y25" s="65">
        <f aca="true" t="shared" si="4" ref="Y25:Y37">SUM(W25*X25)</f>
        <v>0</v>
      </c>
      <c r="Z25" s="15"/>
      <c r="AA25" s="145"/>
    </row>
    <row r="26" spans="1:27" ht="16.5" customHeight="1">
      <c r="A26" s="145"/>
      <c r="B26" s="166"/>
      <c r="C26" s="167"/>
      <c r="D26" s="167"/>
      <c r="E26" s="169" t="s">
        <v>0</v>
      </c>
      <c r="F26" s="102" t="s">
        <v>297</v>
      </c>
      <c r="H26" s="410" t="s">
        <v>91</v>
      </c>
      <c r="I26" s="410"/>
      <c r="J26" s="410"/>
      <c r="K26" s="410"/>
      <c r="L26" s="410"/>
      <c r="M26" s="410"/>
      <c r="N26" s="410"/>
      <c r="O26" s="319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315"/>
      <c r="V26" s="67"/>
      <c r="W26" s="54"/>
      <c r="X26" s="55"/>
      <c r="Y26" s="56">
        <f t="shared" si="4"/>
        <v>0</v>
      </c>
      <c r="Z26" s="15"/>
      <c r="AA26" s="145"/>
    </row>
    <row r="27" spans="1:27" ht="16.5" customHeight="1">
      <c r="A27" s="145"/>
      <c r="B27" s="166"/>
      <c r="C27" s="167"/>
      <c r="D27" s="167"/>
      <c r="E27" s="169" t="s">
        <v>0</v>
      </c>
      <c r="F27" s="103" t="s">
        <v>299</v>
      </c>
      <c r="H27" s="400" t="s">
        <v>191</v>
      </c>
      <c r="I27" s="401"/>
      <c r="J27" s="401"/>
      <c r="K27" s="401"/>
      <c r="L27" s="401"/>
      <c r="M27" s="401"/>
      <c r="N27" s="402"/>
      <c r="O27" s="319"/>
      <c r="P27" s="13"/>
      <c r="Q27" s="13"/>
      <c r="R27" s="13"/>
      <c r="S27" s="319"/>
      <c r="T27" s="14"/>
      <c r="U27" s="315"/>
      <c r="V27" s="263" t="s">
        <v>634</v>
      </c>
      <c r="W27" s="54"/>
      <c r="X27" s="55"/>
      <c r="Y27" s="56">
        <f>SUM(W27*X27)</f>
        <v>0</v>
      </c>
      <c r="Z27" s="15"/>
      <c r="AA27" s="145"/>
    </row>
    <row r="28" spans="1:27" ht="16.5" customHeight="1">
      <c r="A28" s="145"/>
      <c r="B28" s="166"/>
      <c r="C28" s="167"/>
      <c r="D28" s="171" t="s">
        <v>20</v>
      </c>
      <c r="E28" s="164">
        <v>0.6666666666666666</v>
      </c>
      <c r="F28" s="103" t="s">
        <v>300</v>
      </c>
      <c r="H28" s="403" t="s">
        <v>192</v>
      </c>
      <c r="I28" s="404"/>
      <c r="J28" s="404"/>
      <c r="K28" s="404"/>
      <c r="L28" s="404"/>
      <c r="M28" s="404"/>
      <c r="N28" s="405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315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145"/>
    </row>
    <row r="29" spans="1:27" ht="16.5" customHeight="1">
      <c r="A29" s="145"/>
      <c r="B29" s="166"/>
      <c r="C29" s="167"/>
      <c r="D29" s="171" t="s">
        <v>21</v>
      </c>
      <c r="E29" s="164">
        <v>0.7083333333333334</v>
      </c>
      <c r="F29" s="103" t="s">
        <v>22</v>
      </c>
      <c r="H29" s="406" t="s">
        <v>94</v>
      </c>
      <c r="I29" s="406"/>
      <c r="J29" s="406"/>
      <c r="K29" s="406"/>
      <c r="L29" s="406"/>
      <c r="M29" s="406"/>
      <c r="N29" s="406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315"/>
      <c r="V29" s="264" t="s">
        <v>549</v>
      </c>
      <c r="W29" s="54"/>
      <c r="X29" s="55"/>
      <c r="Y29" s="56">
        <f t="shared" si="4"/>
        <v>0</v>
      </c>
      <c r="Z29" s="15"/>
      <c r="AA29" s="145"/>
    </row>
    <row r="30" spans="1:27" ht="16.5" customHeight="1">
      <c r="A30" s="145"/>
      <c r="B30" s="166"/>
      <c r="C30" s="167"/>
      <c r="D30" s="167"/>
      <c r="E30" s="183" t="s">
        <v>2</v>
      </c>
      <c r="F30" s="103" t="s">
        <v>306</v>
      </c>
      <c r="H30" s="397" t="s">
        <v>95</v>
      </c>
      <c r="I30" s="397"/>
      <c r="J30" s="397"/>
      <c r="K30" s="397"/>
      <c r="L30" s="397"/>
      <c r="M30" s="397"/>
      <c r="N30" s="397"/>
      <c r="O30" s="319"/>
      <c r="P30" s="13"/>
      <c r="Q30" s="13"/>
      <c r="R30" s="13"/>
      <c r="S30" s="14"/>
      <c r="T30" s="319"/>
      <c r="U30" s="315"/>
      <c r="V30" s="66" t="s">
        <v>603</v>
      </c>
      <c r="W30" s="54"/>
      <c r="X30" s="55"/>
      <c r="Y30" s="56">
        <f t="shared" si="4"/>
        <v>0</v>
      </c>
      <c r="Z30" s="15"/>
      <c r="AA30" s="145"/>
    </row>
    <row r="31" spans="1:27" ht="16.5" customHeight="1">
      <c r="A31" s="145"/>
      <c r="B31" s="513" t="s">
        <v>308</v>
      </c>
      <c r="C31" s="514"/>
      <c r="D31" s="514"/>
      <c r="E31" s="514"/>
      <c r="F31" s="515"/>
      <c r="H31" s="391" t="s">
        <v>96</v>
      </c>
      <c r="I31" s="392"/>
      <c r="J31" s="392"/>
      <c r="K31" s="392"/>
      <c r="L31" s="392"/>
      <c r="M31" s="392"/>
      <c r="N31" s="393"/>
      <c r="O31" s="319"/>
      <c r="P31" s="13">
        <v>35000</v>
      </c>
      <c r="Q31" s="13">
        <v>30000</v>
      </c>
      <c r="R31" s="13">
        <v>25000</v>
      </c>
      <c r="S31" s="13">
        <v>20000</v>
      </c>
      <c r="T31" s="319"/>
      <c r="U31" s="315"/>
      <c r="V31" s="139"/>
      <c r="W31" s="54"/>
      <c r="X31" s="55"/>
      <c r="Y31" s="56">
        <f t="shared" si="4"/>
        <v>0</v>
      </c>
      <c r="Z31" s="15"/>
      <c r="AA31" s="145"/>
    </row>
    <row r="32" spans="1:27" ht="16.5" customHeight="1">
      <c r="A32" s="145"/>
      <c r="B32" s="516" t="s">
        <v>389</v>
      </c>
      <c r="C32" s="517"/>
      <c r="D32" s="517"/>
      <c r="E32" s="517"/>
      <c r="F32" s="518"/>
      <c r="H32" s="394" t="s">
        <v>97</v>
      </c>
      <c r="I32" s="395"/>
      <c r="J32" s="395"/>
      <c r="K32" s="395"/>
      <c r="L32" s="395"/>
      <c r="M32" s="395"/>
      <c r="N32" s="396"/>
      <c r="O32" s="319"/>
      <c r="P32" s="13">
        <v>65000</v>
      </c>
      <c r="Q32" s="13">
        <v>45000</v>
      </c>
      <c r="R32" s="14">
        <v>45000</v>
      </c>
      <c r="S32" s="14">
        <v>45000</v>
      </c>
      <c r="T32" s="319"/>
      <c r="U32" s="315"/>
      <c r="V32" s="139" t="s">
        <v>635</v>
      </c>
      <c r="W32" s="54"/>
      <c r="X32" s="55">
        <v>10000</v>
      </c>
      <c r="Y32" s="56">
        <f t="shared" si="4"/>
        <v>0</v>
      </c>
      <c r="Z32" s="15"/>
      <c r="AA32" s="145"/>
    </row>
    <row r="33" spans="1:27" ht="16.5" customHeight="1" thickBot="1">
      <c r="A33" s="145"/>
      <c r="B33" s="161" t="s">
        <v>313</v>
      </c>
      <c r="C33" s="162" t="s">
        <v>263</v>
      </c>
      <c r="D33" s="163" t="s">
        <v>264</v>
      </c>
      <c r="E33" s="24">
        <v>0.3333333333333333</v>
      </c>
      <c r="F33" s="105" t="s">
        <v>382</v>
      </c>
      <c r="H33" s="62"/>
      <c r="I33" s="62"/>
      <c r="J33" s="318"/>
      <c r="K33" s="318"/>
      <c r="L33" s="318"/>
      <c r="M33" s="318"/>
      <c r="N33" s="318"/>
      <c r="O33" s="12"/>
      <c r="P33" s="13"/>
      <c r="Q33" s="13"/>
      <c r="R33" s="14"/>
      <c r="S33" s="14"/>
      <c r="T33" s="316"/>
      <c r="U33" s="315"/>
      <c r="V33" s="233" t="s">
        <v>493</v>
      </c>
      <c r="W33" s="54"/>
      <c r="X33" s="55"/>
      <c r="Y33" s="56">
        <f t="shared" si="4"/>
        <v>0</v>
      </c>
      <c r="Z33" s="15"/>
      <c r="AA33" s="145"/>
    </row>
    <row r="34" spans="1:27" ht="16.5" customHeight="1" thickTop="1">
      <c r="A34" s="145"/>
      <c r="B34" s="166"/>
      <c r="C34" s="167"/>
      <c r="D34" s="155" t="s">
        <v>316</v>
      </c>
      <c r="E34" s="195">
        <v>0.3888888888888889</v>
      </c>
      <c r="F34" s="196" t="s">
        <v>317</v>
      </c>
      <c r="H34" s="330" t="s">
        <v>167</v>
      </c>
      <c r="I34" s="331"/>
      <c r="J34" s="332" t="s">
        <v>168</v>
      </c>
      <c r="K34" s="333"/>
      <c r="L34" s="333"/>
      <c r="M34" s="333"/>
      <c r="N34" s="334"/>
      <c r="O34" s="12"/>
      <c r="P34" s="13">
        <v>1</v>
      </c>
      <c r="Q34" s="13">
        <v>-5000</v>
      </c>
      <c r="R34" s="13">
        <v>-5000</v>
      </c>
      <c r="S34" s="14">
        <v>-5000</v>
      </c>
      <c r="T34" s="319"/>
      <c r="U34" s="315"/>
      <c r="V34" s="139"/>
      <c r="W34" s="54"/>
      <c r="X34" s="55"/>
      <c r="Y34" s="56">
        <f>SUM(W34*X34)</f>
        <v>0</v>
      </c>
      <c r="Z34" s="15"/>
      <c r="AA34" s="145"/>
    </row>
    <row r="35" spans="1:27" ht="16.5" customHeight="1">
      <c r="A35" s="145"/>
      <c r="B35" s="166"/>
      <c r="C35" s="167"/>
      <c r="D35" s="167"/>
      <c r="E35" s="31" t="s">
        <v>321</v>
      </c>
      <c r="F35" s="196" t="s">
        <v>322</v>
      </c>
      <c r="H35" s="352" t="s">
        <v>169</v>
      </c>
      <c r="I35" s="353"/>
      <c r="J35" s="327" t="s">
        <v>170</v>
      </c>
      <c r="K35" s="328"/>
      <c r="L35" s="328"/>
      <c r="M35" s="328"/>
      <c r="N35" s="329"/>
      <c r="O35" s="319"/>
      <c r="P35" s="13">
        <v>1</v>
      </c>
      <c r="Q35" s="13">
        <v>-30000</v>
      </c>
      <c r="R35" s="13">
        <v>-25000</v>
      </c>
      <c r="S35" s="14">
        <v>-15000</v>
      </c>
      <c r="T35" s="319"/>
      <c r="U35" s="315"/>
      <c r="V35" s="311" t="s">
        <v>628</v>
      </c>
      <c r="W35" s="54"/>
      <c r="X35" s="55">
        <v>5000</v>
      </c>
      <c r="Y35" s="56">
        <f>SUM(W35*X35)</f>
        <v>0</v>
      </c>
      <c r="Z35" s="15"/>
      <c r="AA35" s="145"/>
    </row>
    <row r="36" spans="1:27" ht="16.5" customHeight="1">
      <c r="A36" s="145"/>
      <c r="B36" s="166"/>
      <c r="C36" s="167"/>
      <c r="D36" s="167"/>
      <c r="E36" s="24">
        <v>0.47222222222222227</v>
      </c>
      <c r="F36" s="196" t="s">
        <v>326</v>
      </c>
      <c r="H36" s="352" t="s">
        <v>171</v>
      </c>
      <c r="I36" s="353"/>
      <c r="J36" s="379" t="s">
        <v>172</v>
      </c>
      <c r="K36" s="380"/>
      <c r="L36" s="380"/>
      <c r="M36" s="380"/>
      <c r="N36" s="381"/>
      <c r="O36" s="319"/>
      <c r="P36" s="13">
        <v>1</v>
      </c>
      <c r="Q36" s="13">
        <v>-10000</v>
      </c>
      <c r="R36" s="13">
        <v>-5000</v>
      </c>
      <c r="S36" s="13">
        <v>-5000</v>
      </c>
      <c r="T36" s="319"/>
      <c r="U36" s="315"/>
      <c r="V36" s="293"/>
      <c r="W36" s="54"/>
      <c r="X36" s="55"/>
      <c r="Y36" s="56">
        <f>SUM(W36*X36)</f>
        <v>0</v>
      </c>
      <c r="Z36" s="15"/>
      <c r="AA36" s="145"/>
    </row>
    <row r="37" spans="1:27" ht="16.5" customHeight="1" thickBot="1">
      <c r="A37" s="145"/>
      <c r="B37" s="166"/>
      <c r="C37" s="167"/>
      <c r="D37" s="171" t="s">
        <v>331</v>
      </c>
      <c r="E37" s="169" t="s">
        <v>0</v>
      </c>
      <c r="F37" s="103" t="s">
        <v>332</v>
      </c>
      <c r="H37" s="352" t="s">
        <v>173</v>
      </c>
      <c r="I37" s="353"/>
      <c r="J37" s="373" t="s">
        <v>174</v>
      </c>
      <c r="K37" s="374"/>
      <c r="L37" s="374"/>
      <c r="M37" s="374"/>
      <c r="N37" s="375"/>
      <c r="O37" s="319"/>
      <c r="P37" s="13">
        <v>1</v>
      </c>
      <c r="Q37" s="13">
        <v>-35000</v>
      </c>
      <c r="R37" s="14">
        <v>-20000</v>
      </c>
      <c r="S37" s="14">
        <v>-15000</v>
      </c>
      <c r="T37" s="319"/>
      <c r="U37" s="315"/>
      <c r="V37" s="45"/>
      <c r="W37" s="137"/>
      <c r="X37" s="86"/>
      <c r="Y37" s="72">
        <f t="shared" si="4"/>
        <v>0</v>
      </c>
      <c r="Z37" s="15"/>
      <c r="AA37" s="145"/>
    </row>
    <row r="38" spans="1:27" ht="21" customHeight="1" thickBot="1" thickTop="1">
      <c r="A38" s="145"/>
      <c r="B38" s="166"/>
      <c r="C38" s="167"/>
      <c r="D38" s="171" t="s">
        <v>336</v>
      </c>
      <c r="E38" s="169" t="s">
        <v>0</v>
      </c>
      <c r="F38" s="103" t="s">
        <v>337</v>
      </c>
      <c r="H38" s="368" t="s">
        <v>175</v>
      </c>
      <c r="I38" s="369"/>
      <c r="J38" s="327" t="s">
        <v>176</v>
      </c>
      <c r="K38" s="328"/>
      <c r="L38" s="328"/>
      <c r="M38" s="328"/>
      <c r="N38" s="329"/>
      <c r="O38" s="12"/>
      <c r="P38" s="13">
        <v>1</v>
      </c>
      <c r="Q38" s="13">
        <v>-15000</v>
      </c>
      <c r="R38" s="13">
        <v>-10000</v>
      </c>
      <c r="S38" s="13">
        <v>-10000</v>
      </c>
      <c r="T38" s="319"/>
      <c r="U38" s="376"/>
      <c r="V38" s="376"/>
      <c r="W38" s="376"/>
      <c r="X38" s="376"/>
      <c r="Y38" s="376"/>
      <c r="Z38" s="376"/>
      <c r="AA38" s="145"/>
    </row>
    <row r="39" spans="1:27" ht="16.5" customHeight="1" thickBot="1" thickTop="1">
      <c r="A39" s="145"/>
      <c r="B39" s="166"/>
      <c r="C39" s="167"/>
      <c r="D39" s="167" t="s">
        <v>342</v>
      </c>
      <c r="E39" s="164">
        <v>0.5208333333333334</v>
      </c>
      <c r="F39" s="103" t="s">
        <v>326</v>
      </c>
      <c r="H39" s="350"/>
      <c r="I39" s="351"/>
      <c r="J39" s="327" t="s">
        <v>482</v>
      </c>
      <c r="K39" s="328"/>
      <c r="L39" s="328"/>
      <c r="M39" s="328"/>
      <c r="N39" s="329"/>
      <c r="O39" s="319"/>
      <c r="P39" s="13">
        <v>1</v>
      </c>
      <c r="Q39" s="13">
        <v>-55000</v>
      </c>
      <c r="R39" s="13">
        <v>-25000</v>
      </c>
      <c r="S39" s="13">
        <v>-15000</v>
      </c>
      <c r="T39" s="319"/>
      <c r="U39" s="315"/>
      <c r="V39" s="46" t="s">
        <v>102</v>
      </c>
      <c r="W39" s="389" t="s">
        <v>497</v>
      </c>
      <c r="X39" s="390"/>
      <c r="Y39" s="390"/>
      <c r="Z39" s="15"/>
      <c r="AA39" s="145"/>
    </row>
    <row r="40" spans="1:27" ht="16.5" customHeight="1" thickBot="1" thickTop="1">
      <c r="A40" s="145"/>
      <c r="B40" s="166"/>
      <c r="C40" s="167"/>
      <c r="D40" s="167"/>
      <c r="E40" s="169" t="s">
        <v>0</v>
      </c>
      <c r="F40" s="102" t="s">
        <v>346</v>
      </c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319"/>
      <c r="P40" s="319"/>
      <c r="Q40" s="319"/>
      <c r="R40" s="319"/>
      <c r="S40" s="319"/>
      <c r="T40" s="319"/>
      <c r="U40" s="376"/>
      <c r="V40" s="376"/>
      <c r="W40" s="376"/>
      <c r="X40" s="376"/>
      <c r="Y40" s="376"/>
      <c r="Z40" s="376"/>
      <c r="AA40" s="145"/>
    </row>
    <row r="41" spans="1:27" ht="16.5" customHeight="1" thickBot="1" thickTop="1">
      <c r="A41" s="145"/>
      <c r="B41" s="166"/>
      <c r="C41" s="167"/>
      <c r="D41" s="167"/>
      <c r="E41" s="169" t="s">
        <v>0</v>
      </c>
      <c r="F41" s="103" t="s">
        <v>351</v>
      </c>
      <c r="H41" s="352" t="s">
        <v>644</v>
      </c>
      <c r="I41" s="353"/>
      <c r="J41" s="327" t="s">
        <v>179</v>
      </c>
      <c r="K41" s="328"/>
      <c r="L41" s="328"/>
      <c r="M41" s="328"/>
      <c r="N41" s="329"/>
      <c r="O41" s="319"/>
      <c r="P41" s="319"/>
      <c r="Q41" s="319"/>
      <c r="R41" s="319"/>
      <c r="S41" s="319"/>
      <c r="T41" s="319"/>
      <c r="U41" s="315"/>
      <c r="V41" s="47" t="s">
        <v>103</v>
      </c>
      <c r="W41" s="384">
        <f>SUM(Y23+Y25+Y26+Y31+Y32+Y33+Y37+Y27+Y28+Y29+Y30)</f>
        <v>0</v>
      </c>
      <c r="X41" s="385"/>
      <c r="Y41" s="385"/>
      <c r="Z41" s="15"/>
      <c r="AA41" s="145"/>
    </row>
    <row r="42" spans="1:27" ht="16.5" customHeight="1" thickBot="1" thickTop="1">
      <c r="A42" s="145"/>
      <c r="B42" s="166"/>
      <c r="C42" s="167"/>
      <c r="D42" s="167" t="s">
        <v>356</v>
      </c>
      <c r="E42" s="164">
        <v>0.5625</v>
      </c>
      <c r="F42" s="103" t="s">
        <v>383</v>
      </c>
      <c r="H42" s="337"/>
      <c r="I42" s="338"/>
      <c r="J42" s="339" t="s">
        <v>486</v>
      </c>
      <c r="K42" s="340"/>
      <c r="L42" s="340"/>
      <c r="M42" s="340"/>
      <c r="N42" s="341"/>
      <c r="O42" s="319"/>
      <c r="P42" s="319"/>
      <c r="Q42" s="319"/>
      <c r="R42" s="319"/>
      <c r="S42" s="319"/>
      <c r="T42" s="319"/>
      <c r="U42" s="319"/>
      <c r="V42" s="372" t="s">
        <v>104</v>
      </c>
      <c r="W42" s="372"/>
      <c r="X42" s="372"/>
      <c r="Y42" s="372"/>
      <c r="Z42" s="319"/>
      <c r="AA42" s="145"/>
    </row>
    <row r="43" spans="1:27" ht="17.25" customHeight="1" thickTop="1">
      <c r="A43" s="145"/>
      <c r="B43" s="166"/>
      <c r="C43" s="167"/>
      <c r="D43" s="206"/>
      <c r="E43" s="169" t="s">
        <v>0</v>
      </c>
      <c r="F43" s="103" t="s">
        <v>384</v>
      </c>
      <c r="H43" s="361" t="s">
        <v>487</v>
      </c>
      <c r="I43" s="362"/>
      <c r="J43" s="362"/>
      <c r="K43" s="362"/>
      <c r="L43" s="362"/>
      <c r="M43" s="362"/>
      <c r="N43" s="362"/>
      <c r="O43" s="319"/>
      <c r="P43" s="316"/>
      <c r="Q43" s="316"/>
      <c r="R43" s="316"/>
      <c r="S43" s="316"/>
      <c r="T43" s="319"/>
      <c r="U43" s="319"/>
      <c r="V43" s="377" t="s">
        <v>105</v>
      </c>
      <c r="W43" s="378"/>
      <c r="X43" s="378"/>
      <c r="Y43" s="378"/>
      <c r="Z43" s="15"/>
      <c r="AA43" s="145"/>
    </row>
    <row r="44" spans="1:27" ht="16.5" customHeight="1" thickBot="1">
      <c r="A44" s="145"/>
      <c r="B44" s="166"/>
      <c r="C44" s="167"/>
      <c r="D44" s="110" t="s">
        <v>386</v>
      </c>
      <c r="E44" s="164">
        <v>0.6041666666666666</v>
      </c>
      <c r="F44" s="103" t="s">
        <v>387</v>
      </c>
      <c r="H44" s="364"/>
      <c r="I44" s="364"/>
      <c r="J44" s="364"/>
      <c r="K44" s="364"/>
      <c r="L44" s="364"/>
      <c r="M44" s="364"/>
      <c r="N44" s="364"/>
      <c r="O44" s="319"/>
      <c r="P44" s="319"/>
      <c r="Q44" s="319"/>
      <c r="R44" s="319"/>
      <c r="S44" s="319"/>
      <c r="T44" s="319"/>
      <c r="U44" s="319"/>
      <c r="V44" s="370" t="s">
        <v>106</v>
      </c>
      <c r="W44" s="371"/>
      <c r="X44" s="371"/>
      <c r="Y44" s="371"/>
      <c r="Z44" s="15"/>
      <c r="AA44" s="145"/>
    </row>
    <row r="45" spans="1:27" ht="16.5" customHeight="1" thickTop="1">
      <c r="A45" s="145"/>
      <c r="B45" s="166"/>
      <c r="C45" s="167"/>
      <c r="D45" s="167" t="s">
        <v>362</v>
      </c>
      <c r="E45" s="164">
        <v>0.7569444444444445</v>
      </c>
      <c r="F45" s="103" t="s">
        <v>388</v>
      </c>
      <c r="H45" s="358" t="s">
        <v>488</v>
      </c>
      <c r="I45" s="359"/>
      <c r="J45" s="359"/>
      <c r="K45" s="359"/>
      <c r="L45" s="359"/>
      <c r="M45" s="359"/>
      <c r="N45" s="360"/>
      <c r="O45" s="319"/>
      <c r="P45" s="319"/>
      <c r="Q45" s="319"/>
      <c r="R45" s="319"/>
      <c r="S45" s="319"/>
      <c r="T45" s="319"/>
      <c r="U45" s="319"/>
      <c r="V45" s="354" t="s">
        <v>107</v>
      </c>
      <c r="W45" s="355"/>
      <c r="X45" s="355"/>
      <c r="Y45" s="355"/>
      <c r="Z45" s="15"/>
      <c r="AA45" s="145"/>
    </row>
    <row r="46" spans="1:27" ht="16.5" customHeight="1">
      <c r="A46" s="145"/>
      <c r="B46" s="207"/>
      <c r="C46" s="208"/>
      <c r="D46" s="208"/>
      <c r="E46" s="169" t="s">
        <v>0</v>
      </c>
      <c r="F46" s="209" t="s">
        <v>365</v>
      </c>
      <c r="H46" s="324" t="s">
        <v>366</v>
      </c>
      <c r="I46" s="325"/>
      <c r="J46" s="325"/>
      <c r="K46" s="325"/>
      <c r="L46" s="325"/>
      <c r="M46" s="325"/>
      <c r="N46" s="326"/>
      <c r="O46" s="319"/>
      <c r="P46" s="319"/>
      <c r="Q46" s="319"/>
      <c r="R46" s="319"/>
      <c r="S46" s="319"/>
      <c r="T46" s="319"/>
      <c r="U46" s="319"/>
      <c r="V46" s="382" t="s">
        <v>109</v>
      </c>
      <c r="W46" s="383"/>
      <c r="X46" s="383"/>
      <c r="Y46" s="383"/>
      <c r="Z46" s="15"/>
      <c r="AA46" s="145"/>
    </row>
    <row r="47" spans="1:27" ht="16.5" customHeight="1">
      <c r="A47" s="145"/>
      <c r="B47" s="522" t="s">
        <v>368</v>
      </c>
      <c r="C47" s="523"/>
      <c r="D47" s="523"/>
      <c r="E47" s="523"/>
      <c r="F47" s="524"/>
      <c r="H47" s="365" t="s">
        <v>490</v>
      </c>
      <c r="I47" s="366"/>
      <c r="J47" s="366"/>
      <c r="K47" s="366"/>
      <c r="L47" s="366"/>
      <c r="M47" s="366"/>
      <c r="N47" s="367"/>
      <c r="O47" s="319"/>
      <c r="P47" s="319"/>
      <c r="Q47" s="319"/>
      <c r="R47" s="319"/>
      <c r="S47" s="319"/>
      <c r="T47" s="319"/>
      <c r="U47" s="319"/>
      <c r="V47" s="356" t="s">
        <v>111</v>
      </c>
      <c r="W47" s="357"/>
      <c r="X47" s="357"/>
      <c r="Y47" s="357"/>
      <c r="Z47" s="15"/>
      <c r="AA47" s="145"/>
    </row>
    <row r="48" spans="1:27" ht="16.5" customHeight="1">
      <c r="A48" s="145"/>
      <c r="B48" s="525" t="s">
        <v>371</v>
      </c>
      <c r="C48" s="525"/>
      <c r="D48" s="525"/>
      <c r="E48" s="525"/>
      <c r="F48" s="525"/>
      <c r="H48" s="344" t="s">
        <v>491</v>
      </c>
      <c r="I48" s="345"/>
      <c r="J48" s="345"/>
      <c r="K48" s="345"/>
      <c r="L48" s="345"/>
      <c r="M48" s="345"/>
      <c r="N48" s="346"/>
      <c r="O48" s="319"/>
      <c r="P48" s="319"/>
      <c r="Q48" s="319"/>
      <c r="R48" s="319"/>
      <c r="S48" s="319"/>
      <c r="T48" s="319"/>
      <c r="U48" s="319"/>
      <c r="V48" s="356" t="s">
        <v>510</v>
      </c>
      <c r="W48" s="357"/>
      <c r="X48" s="357"/>
      <c r="Y48" s="357"/>
      <c r="Z48" s="15"/>
      <c r="AA48" s="145"/>
    </row>
    <row r="49" spans="1:27" ht="16.5" customHeight="1">
      <c r="A49" s="145"/>
      <c r="B49" s="526" t="s">
        <v>374</v>
      </c>
      <c r="C49" s="526"/>
      <c r="D49" s="526"/>
      <c r="E49" s="526"/>
      <c r="F49" s="526"/>
      <c r="H49" s="324" t="s">
        <v>492</v>
      </c>
      <c r="I49" s="325"/>
      <c r="J49" s="325"/>
      <c r="K49" s="325"/>
      <c r="L49" s="325"/>
      <c r="M49" s="325"/>
      <c r="N49" s="326"/>
      <c r="O49" s="319"/>
      <c r="P49" s="319"/>
      <c r="Q49" s="319"/>
      <c r="R49" s="319"/>
      <c r="S49" s="319"/>
      <c r="T49" s="319"/>
      <c r="U49" s="319"/>
      <c r="V49" s="356" t="s">
        <v>113</v>
      </c>
      <c r="W49" s="357"/>
      <c r="X49" s="357"/>
      <c r="Y49" s="357"/>
      <c r="Z49" s="15"/>
      <c r="AA49" s="145"/>
    </row>
    <row r="50" spans="1:26" ht="16.5" customHeight="1" thickBot="1">
      <c r="A50" s="145"/>
      <c r="B50" s="526" t="s">
        <v>376</v>
      </c>
      <c r="C50" s="526"/>
      <c r="D50" s="526"/>
      <c r="E50" s="526"/>
      <c r="F50" s="526"/>
      <c r="H50" s="321" t="s">
        <v>645</v>
      </c>
      <c r="I50" s="322"/>
      <c r="J50" s="322"/>
      <c r="K50" s="322"/>
      <c r="L50" s="322"/>
      <c r="M50" s="322"/>
      <c r="N50" s="323"/>
      <c r="O50" s="319"/>
      <c r="P50" s="319"/>
      <c r="Q50" s="319"/>
      <c r="R50" s="319"/>
      <c r="S50" s="319"/>
      <c r="T50" s="319"/>
      <c r="U50" s="319"/>
      <c r="V50" s="356" t="s">
        <v>116</v>
      </c>
      <c r="W50" s="357"/>
      <c r="X50" s="357"/>
      <c r="Y50" s="357"/>
      <c r="Z50" s="15"/>
    </row>
    <row r="51" spans="1:26" ht="16.5" customHeight="1" thickBot="1" thickTop="1">
      <c r="A51" s="145"/>
      <c r="H51" s="316"/>
      <c r="I51" s="316"/>
      <c r="J51" s="316"/>
      <c r="K51" s="316"/>
      <c r="L51" s="316"/>
      <c r="M51" s="316"/>
      <c r="N51" s="316"/>
      <c r="O51" s="319"/>
      <c r="P51" s="319"/>
      <c r="Q51" s="319"/>
      <c r="R51" s="319"/>
      <c r="S51" s="319"/>
      <c r="T51" s="319"/>
      <c r="U51" s="319"/>
      <c r="V51" s="342" t="s">
        <v>117</v>
      </c>
      <c r="W51" s="343"/>
      <c r="X51" s="343"/>
      <c r="Y51" s="343"/>
      <c r="Z51" s="15"/>
    </row>
    <row r="52" spans="1:26" ht="16.5" customHeight="1" thickTop="1">
      <c r="A52" s="145"/>
      <c r="H52" s="319"/>
      <c r="I52" s="319"/>
      <c r="J52" s="319"/>
      <c r="K52" s="319"/>
      <c r="L52" s="319"/>
      <c r="M52" s="319"/>
      <c r="N52" s="319"/>
      <c r="O52" s="319"/>
      <c r="P52" s="9"/>
      <c r="Q52" s="9"/>
      <c r="R52" s="9"/>
      <c r="S52" s="9"/>
      <c r="T52" s="319"/>
      <c r="U52" s="319"/>
      <c r="V52" s="319"/>
      <c r="W52" s="319"/>
      <c r="X52" s="319"/>
      <c r="Y52" s="319"/>
      <c r="Z52" s="319"/>
    </row>
    <row r="53" spans="1:26" ht="16.5" customHeight="1">
      <c r="A53" s="145"/>
      <c r="H53" s="319"/>
      <c r="I53" s="319"/>
      <c r="J53" s="319"/>
      <c r="K53" s="319"/>
      <c r="L53" s="319"/>
      <c r="M53" s="319"/>
      <c r="N53" s="319"/>
      <c r="O53" s="319"/>
      <c r="P53" s="9"/>
      <c r="Q53" s="9"/>
      <c r="R53" s="9"/>
      <c r="S53" s="9"/>
      <c r="T53" s="319"/>
      <c r="U53" s="319"/>
      <c r="V53" s="319"/>
      <c r="W53" s="319"/>
      <c r="X53" s="319"/>
      <c r="Y53" s="319"/>
      <c r="Z53" s="319"/>
    </row>
    <row r="54" spans="1:26" ht="16.5" customHeight="1">
      <c r="A54" s="145"/>
      <c r="H54" s="319"/>
      <c r="I54" s="319"/>
      <c r="J54" s="319"/>
      <c r="K54" s="319"/>
      <c r="L54" s="319"/>
      <c r="M54" s="319"/>
      <c r="N54" s="319"/>
      <c r="O54" s="319"/>
      <c r="P54" s="9"/>
      <c r="Q54" s="9"/>
      <c r="R54" s="9"/>
      <c r="S54" s="9"/>
      <c r="T54" s="319"/>
      <c r="U54" s="319"/>
      <c r="V54" s="319"/>
      <c r="W54" s="319"/>
      <c r="X54" s="319"/>
      <c r="Y54" s="319"/>
      <c r="Z54" s="319"/>
    </row>
    <row r="55" spans="1:26" ht="16.5" customHeight="1">
      <c r="A55" s="145"/>
      <c r="H55" s="319"/>
      <c r="I55" s="319"/>
      <c r="J55" s="319"/>
      <c r="K55" s="319"/>
      <c r="L55" s="319"/>
      <c r="M55" s="319"/>
      <c r="N55" s="319"/>
      <c r="O55" s="319"/>
      <c r="P55" s="9"/>
      <c r="Q55" s="9"/>
      <c r="R55" s="9"/>
      <c r="S55" s="9"/>
      <c r="T55" s="319"/>
      <c r="U55" s="319"/>
      <c r="V55" s="319"/>
      <c r="W55" s="319"/>
      <c r="X55" s="319"/>
      <c r="Y55" s="319"/>
      <c r="Z55" s="319"/>
    </row>
    <row r="56" spans="1:26" ht="16.5" customHeight="1">
      <c r="A56" s="145"/>
      <c r="H56" s="319"/>
      <c r="I56" s="319"/>
      <c r="J56" s="319"/>
      <c r="K56" s="319"/>
      <c r="L56" s="319"/>
      <c r="M56" s="319"/>
      <c r="N56" s="319"/>
      <c r="O56" s="319"/>
      <c r="P56" s="9"/>
      <c r="Q56" s="9"/>
      <c r="R56" s="9"/>
      <c r="S56" s="9"/>
      <c r="T56" s="319"/>
      <c r="U56" s="319"/>
      <c r="V56" s="319"/>
      <c r="W56" s="319"/>
      <c r="X56" s="319"/>
      <c r="Y56" s="319"/>
      <c r="Z56" s="319"/>
    </row>
    <row r="57" spans="1:26" ht="16.5" customHeight="1">
      <c r="A57" s="145"/>
      <c r="H57" s="319"/>
      <c r="I57" s="319"/>
      <c r="J57" s="319"/>
      <c r="K57" s="319"/>
      <c r="L57" s="319"/>
      <c r="M57" s="319"/>
      <c r="N57" s="319"/>
      <c r="O57" s="319"/>
      <c r="P57" s="9"/>
      <c r="Q57" s="9"/>
      <c r="R57" s="9"/>
      <c r="S57" s="9"/>
      <c r="T57" s="319"/>
      <c r="U57" s="319"/>
      <c r="V57" s="319"/>
      <c r="W57" s="319"/>
      <c r="X57" s="319"/>
      <c r="Y57" s="319"/>
      <c r="Z57" s="319"/>
    </row>
    <row r="58" spans="1:26" ht="16.5" customHeight="1">
      <c r="A58" s="145"/>
      <c r="H58" s="319"/>
      <c r="I58" s="319"/>
      <c r="J58" s="319"/>
      <c r="K58" s="319"/>
      <c r="L58" s="319"/>
      <c r="M58" s="319"/>
      <c r="N58" s="319"/>
      <c r="O58" s="319"/>
      <c r="P58" s="9"/>
      <c r="Q58" s="9"/>
      <c r="R58" s="9"/>
      <c r="S58" s="9"/>
      <c r="T58" s="319"/>
      <c r="U58" s="319"/>
      <c r="V58" s="319"/>
      <c r="W58" s="319"/>
      <c r="X58" s="319"/>
      <c r="Y58" s="319"/>
      <c r="Z58" s="319"/>
    </row>
    <row r="59" spans="8:26" ht="16.5" customHeight="1">
      <c r="H59" s="319"/>
      <c r="I59" s="319"/>
      <c r="J59" s="319"/>
      <c r="K59" s="319"/>
      <c r="L59" s="319"/>
      <c r="M59" s="319"/>
      <c r="N59" s="319"/>
      <c r="O59" s="319"/>
      <c r="P59" s="9"/>
      <c r="Q59" s="9"/>
      <c r="R59" s="9"/>
      <c r="S59" s="9"/>
      <c r="T59" s="319"/>
      <c r="U59" s="319"/>
      <c r="V59" s="319"/>
      <c r="W59" s="319"/>
      <c r="X59" s="319"/>
      <c r="Y59" s="319"/>
      <c r="Z59" s="319"/>
    </row>
    <row r="60" spans="8:26" ht="16.5" customHeight="1">
      <c r="H60" s="319"/>
      <c r="I60" s="319"/>
      <c r="J60" s="319"/>
      <c r="K60" s="319"/>
      <c r="L60" s="319"/>
      <c r="M60" s="319"/>
      <c r="N60" s="319"/>
      <c r="O60" s="319"/>
      <c r="P60" s="9"/>
      <c r="Q60" s="9"/>
      <c r="R60" s="9"/>
      <c r="S60" s="9"/>
      <c r="T60" s="319"/>
      <c r="U60" s="319"/>
      <c r="V60" s="319"/>
      <c r="W60" s="319"/>
      <c r="X60" s="319"/>
      <c r="Y60" s="319"/>
      <c r="Z60" s="319"/>
    </row>
    <row r="61" spans="8:26" ht="21.75" customHeight="1" thickBot="1">
      <c r="H61" s="319"/>
      <c r="I61" s="319"/>
      <c r="J61" s="319"/>
      <c r="K61" s="319"/>
      <c r="L61" s="319"/>
      <c r="M61" s="319"/>
      <c r="N61" s="319"/>
      <c r="O61" s="319"/>
      <c r="P61" s="9"/>
      <c r="Q61" s="9"/>
      <c r="R61" s="9"/>
      <c r="S61" s="9"/>
      <c r="T61" s="319"/>
      <c r="U61" s="319"/>
      <c r="V61" s="319"/>
      <c r="W61" s="319"/>
      <c r="X61" s="319"/>
      <c r="Y61" s="319"/>
      <c r="Z61" s="319"/>
    </row>
    <row r="62" spans="8:26" ht="20.25" customHeight="1" thickBot="1" thickTop="1">
      <c r="H62" s="485" t="s">
        <v>392</v>
      </c>
      <c r="I62" s="485"/>
      <c r="J62" s="485"/>
      <c r="K62" s="485"/>
      <c r="L62" s="485"/>
      <c r="M62" s="485"/>
      <c r="N62" s="485"/>
      <c r="O62" s="145"/>
      <c r="U62" s="447" t="s">
        <v>195</v>
      </c>
      <c r="V62" s="448"/>
      <c r="W62" s="448"/>
      <c r="X62" s="448"/>
      <c r="Y62" s="448"/>
      <c r="Z62" s="449"/>
    </row>
    <row r="63" spans="8:26" ht="21" customHeight="1" thickBot="1" thickTop="1">
      <c r="H63" s="487" t="s">
        <v>197</v>
      </c>
      <c r="I63" s="487"/>
      <c r="J63" s="487"/>
      <c r="K63" s="487"/>
      <c r="L63" s="487"/>
      <c r="M63" s="487"/>
      <c r="N63" s="487"/>
      <c r="O63" s="145"/>
      <c r="P63" s="145"/>
      <c r="Q63" s="145"/>
      <c r="R63" s="145"/>
      <c r="S63" s="145"/>
      <c r="T63" s="145"/>
      <c r="U63" s="438" t="s">
        <v>198</v>
      </c>
      <c r="V63" s="438"/>
      <c r="W63" s="438"/>
      <c r="X63" s="438"/>
      <c r="Y63" s="438"/>
      <c r="Z63" s="438"/>
    </row>
    <row r="64" spans="8:26" ht="16.5" customHeight="1" thickTop="1">
      <c r="H64" s="148" t="s">
        <v>204</v>
      </c>
      <c r="I64" s="488" t="s">
        <v>205</v>
      </c>
      <c r="J64" s="489"/>
      <c r="K64" s="489"/>
      <c r="L64" s="489"/>
      <c r="M64" s="489"/>
      <c r="N64" s="490"/>
      <c r="O64" s="145"/>
      <c r="P64" s="145"/>
      <c r="Q64" s="145"/>
      <c r="R64" s="145"/>
      <c r="S64" s="145"/>
      <c r="T64" s="145"/>
      <c r="U64" s="140"/>
      <c r="V64" s="39" t="s">
        <v>206</v>
      </c>
      <c r="W64" s="443" t="s">
        <v>394</v>
      </c>
      <c r="X64" s="444"/>
      <c r="Y64" s="444"/>
      <c r="Z64" s="15"/>
    </row>
    <row r="65" spans="8:26" ht="16.5" customHeight="1">
      <c r="H65" s="491" t="s">
        <v>211</v>
      </c>
      <c r="I65" s="493" t="s">
        <v>212</v>
      </c>
      <c r="J65" s="494"/>
      <c r="K65" s="494"/>
      <c r="L65" s="494"/>
      <c r="M65" s="494"/>
      <c r="N65" s="495"/>
      <c r="O65" s="145"/>
      <c r="P65" s="145"/>
      <c r="Q65" s="145"/>
      <c r="R65" s="11"/>
      <c r="S65" s="145"/>
      <c r="T65" s="145"/>
      <c r="U65" s="140"/>
      <c r="V65" s="40" t="s">
        <v>213</v>
      </c>
      <c r="W65" s="429" t="s">
        <v>395</v>
      </c>
      <c r="X65" s="430"/>
      <c r="Y65" s="430"/>
      <c r="Z65" s="15"/>
    </row>
    <row r="66" spans="8:26" ht="16.5" customHeight="1">
      <c r="H66" s="492"/>
      <c r="I66" s="496" t="s">
        <v>214</v>
      </c>
      <c r="J66" s="497"/>
      <c r="K66" s="497"/>
      <c r="L66" s="497"/>
      <c r="M66" s="497"/>
      <c r="N66" s="498"/>
      <c r="O66" s="145"/>
      <c r="P66" s="145"/>
      <c r="Q66" s="145"/>
      <c r="R66" s="145"/>
      <c r="S66" s="145"/>
      <c r="T66" s="145"/>
      <c r="U66" s="140"/>
      <c r="V66" s="40" t="s">
        <v>215</v>
      </c>
      <c r="W66" s="429" t="s">
        <v>604</v>
      </c>
      <c r="X66" s="430"/>
      <c r="Y66" s="430"/>
      <c r="Z66" s="15"/>
    </row>
    <row r="67" spans="8:26" ht="16.5" customHeight="1">
      <c r="H67" s="152" t="s">
        <v>216</v>
      </c>
      <c r="I67" s="499" t="s">
        <v>217</v>
      </c>
      <c r="J67" s="500"/>
      <c r="K67" s="500"/>
      <c r="L67" s="500"/>
      <c r="M67" s="500"/>
      <c r="N67" s="501"/>
      <c r="O67" s="145"/>
      <c r="P67" s="145"/>
      <c r="Q67" s="145"/>
      <c r="R67" s="145"/>
      <c r="S67" s="145"/>
      <c r="T67" s="145"/>
      <c r="U67" s="140"/>
      <c r="V67" s="40" t="s">
        <v>218</v>
      </c>
      <c r="W67" s="429" t="s">
        <v>637</v>
      </c>
      <c r="X67" s="430"/>
      <c r="Y67" s="430"/>
      <c r="Z67" s="15"/>
    </row>
    <row r="68" spans="8:26" ht="16.5">
      <c r="H68" s="414" t="s">
        <v>610</v>
      </c>
      <c r="I68" s="414"/>
      <c r="J68" s="414"/>
      <c r="K68" s="414"/>
      <c r="L68" s="414"/>
      <c r="M68" s="414"/>
      <c r="N68" s="414"/>
      <c r="O68" s="145"/>
      <c r="P68" s="145"/>
      <c r="Q68" s="145"/>
      <c r="R68" s="145"/>
      <c r="S68" s="145"/>
      <c r="T68" s="145"/>
      <c r="U68" s="140"/>
      <c r="V68" s="40" t="s">
        <v>220</v>
      </c>
      <c r="W68" s="415" t="s">
        <v>221</v>
      </c>
      <c r="X68" s="416"/>
      <c r="Y68" s="416"/>
      <c r="Z68" s="15"/>
    </row>
    <row r="69" spans="8:26" ht="16.5">
      <c r="H69" s="502" t="s">
        <v>223</v>
      </c>
      <c r="I69" s="502"/>
      <c r="J69" s="502"/>
      <c r="K69" s="502"/>
      <c r="L69" s="502"/>
      <c r="M69" s="502"/>
      <c r="N69" s="502"/>
      <c r="O69" s="145"/>
      <c r="P69" s="145"/>
      <c r="Q69" s="145"/>
      <c r="R69" s="145"/>
      <c r="S69" s="145"/>
      <c r="T69" s="145"/>
      <c r="U69" s="140"/>
      <c r="V69" s="66" t="s">
        <v>224</v>
      </c>
      <c r="W69" s="423" t="s">
        <v>225</v>
      </c>
      <c r="X69" s="424"/>
      <c r="Y69" s="424"/>
      <c r="Z69" s="15"/>
    </row>
    <row r="70" spans="8:26" ht="16.5">
      <c r="H70" s="502" t="s">
        <v>227</v>
      </c>
      <c r="I70" s="502"/>
      <c r="J70" s="502"/>
      <c r="K70" s="502"/>
      <c r="L70" s="502"/>
      <c r="M70" s="502"/>
      <c r="N70" s="502"/>
      <c r="O70" s="145"/>
      <c r="P70" s="145"/>
      <c r="Q70" s="145"/>
      <c r="R70" s="145"/>
      <c r="S70" s="145"/>
      <c r="T70" s="145"/>
      <c r="U70" s="140"/>
      <c r="V70" s="40" t="s">
        <v>228</v>
      </c>
      <c r="W70" s="418" t="s">
        <v>229</v>
      </c>
      <c r="X70" s="419"/>
      <c r="Y70" s="419"/>
      <c r="Z70" s="15"/>
    </row>
    <row r="71" spans="8:26" ht="16.5">
      <c r="H71" s="420"/>
      <c r="I71" s="420"/>
      <c r="J71" s="420"/>
      <c r="K71" s="420"/>
      <c r="L71" s="420"/>
      <c r="M71" s="420"/>
      <c r="N71" s="420"/>
      <c r="P71" s="13"/>
      <c r="Q71" s="13"/>
      <c r="R71" s="13"/>
      <c r="S71" s="13"/>
      <c r="T71" s="145"/>
      <c r="U71" s="140"/>
      <c r="V71" s="134" t="s">
        <v>232</v>
      </c>
      <c r="W71" s="421" t="s">
        <v>233</v>
      </c>
      <c r="X71" s="422"/>
      <c r="Y71" s="422"/>
      <c r="Z71" s="15"/>
    </row>
    <row r="72" spans="8:26" ht="17.25" thickBot="1">
      <c r="H72" s="409" t="s">
        <v>235</v>
      </c>
      <c r="I72" s="409"/>
      <c r="J72" s="409"/>
      <c r="K72" s="409"/>
      <c r="L72" s="409"/>
      <c r="M72" s="409"/>
      <c r="N72" s="409"/>
      <c r="O72" s="145"/>
      <c r="P72" s="145"/>
      <c r="Q72" s="145"/>
      <c r="R72" s="145"/>
      <c r="S72" s="145"/>
      <c r="T72" s="145"/>
      <c r="U72" s="140"/>
      <c r="V72" s="41" t="s">
        <v>236</v>
      </c>
      <c r="W72" s="476"/>
      <c r="X72" s="477"/>
      <c r="Y72" s="477"/>
      <c r="Z72" s="15"/>
    </row>
    <row r="73" spans="8:26" ht="16.5" customHeight="1" thickBot="1" thickTop="1">
      <c r="H73" s="142"/>
      <c r="I73" s="142"/>
      <c r="J73" s="32" t="s">
        <v>239</v>
      </c>
      <c r="K73" s="32" t="s">
        <v>240</v>
      </c>
      <c r="L73" s="32" t="s">
        <v>241</v>
      </c>
      <c r="M73" s="32" t="s">
        <v>242</v>
      </c>
      <c r="N73" s="32" t="s">
        <v>243</v>
      </c>
      <c r="O73" s="145"/>
      <c r="P73" s="13" t="s">
        <v>244</v>
      </c>
      <c r="Q73" s="13" t="s">
        <v>244</v>
      </c>
      <c r="R73" s="13" t="s">
        <v>244</v>
      </c>
      <c r="S73" s="13" t="s">
        <v>244</v>
      </c>
      <c r="T73" s="13"/>
      <c r="U73" s="376"/>
      <c r="V73" s="376"/>
      <c r="W73" s="376"/>
      <c r="X73" s="376"/>
      <c r="Y73" s="376"/>
      <c r="Z73" s="376"/>
    </row>
    <row r="74" spans="8:26" ht="17.25" thickBot="1">
      <c r="H74" s="33" t="s">
        <v>247</v>
      </c>
      <c r="I74" s="143" t="s">
        <v>248</v>
      </c>
      <c r="J74" s="34" t="s">
        <v>249</v>
      </c>
      <c r="K74" s="38">
        <v>395000</v>
      </c>
      <c r="L74" s="35">
        <f>SUM(K74+Q81)</f>
        <v>390000</v>
      </c>
      <c r="M74" s="35">
        <f>SUM(L74+R81)</f>
        <v>385000</v>
      </c>
      <c r="N74" s="35">
        <f>SUM(M74+S81)</f>
        <v>380000</v>
      </c>
      <c r="O74" s="145"/>
      <c r="P74" s="13"/>
      <c r="Q74" s="13"/>
      <c r="R74" s="13"/>
      <c r="S74" s="145"/>
      <c r="T74" s="145"/>
      <c r="U74" s="140"/>
      <c r="V74" s="42" t="s">
        <v>250</v>
      </c>
      <c r="W74" s="413"/>
      <c r="X74" s="376"/>
      <c r="Y74" s="376"/>
      <c r="Z74" s="376"/>
    </row>
    <row r="75" spans="8:26" ht="17.25" thickBot="1">
      <c r="H75" s="36"/>
      <c r="I75" s="157" t="s">
        <v>254</v>
      </c>
      <c r="J75" s="34" t="s">
        <v>255</v>
      </c>
      <c r="K75" s="35">
        <v>435000</v>
      </c>
      <c r="L75" s="35">
        <v>420000</v>
      </c>
      <c r="M75" s="35">
        <v>405000</v>
      </c>
      <c r="N75" s="35">
        <v>400000</v>
      </c>
      <c r="O75" s="12"/>
      <c r="P75" s="13">
        <v>10000</v>
      </c>
      <c r="Q75" s="13">
        <v>5000</v>
      </c>
      <c r="R75" s="13">
        <v>5000</v>
      </c>
      <c r="S75" s="5">
        <v>5000</v>
      </c>
      <c r="T75" s="5"/>
      <c r="U75" s="376"/>
      <c r="V75" s="376"/>
      <c r="W75" s="376"/>
      <c r="X75" s="376"/>
      <c r="Y75" s="376"/>
      <c r="Z75" s="376"/>
    </row>
    <row r="76" spans="8:26" ht="16.5" customHeight="1" thickTop="1">
      <c r="H76" s="506" t="s">
        <v>257</v>
      </c>
      <c r="I76" s="507"/>
      <c r="J76" s="507"/>
      <c r="K76" s="507"/>
      <c r="L76" s="507"/>
      <c r="M76" s="507"/>
      <c r="N76" s="508"/>
      <c r="O76" s="12"/>
      <c r="P76" s="13">
        <v>30000</v>
      </c>
      <c r="Q76" s="13">
        <v>20000</v>
      </c>
      <c r="R76" s="13">
        <v>15000</v>
      </c>
      <c r="S76" s="14">
        <v>5000</v>
      </c>
      <c r="T76" s="14"/>
      <c r="U76" s="140"/>
      <c r="V76" s="39" t="s">
        <v>258</v>
      </c>
      <c r="W76" s="57" t="s">
        <v>259</v>
      </c>
      <c r="X76" s="57" t="s">
        <v>260</v>
      </c>
      <c r="Y76" s="58" t="s">
        <v>261</v>
      </c>
      <c r="Z76" s="15"/>
    </row>
    <row r="77" spans="8:26" ht="17.25" customHeight="1">
      <c r="H77" s="363"/>
      <c r="I77" s="363"/>
      <c r="J77" s="363"/>
      <c r="K77" s="363"/>
      <c r="L77" s="363"/>
      <c r="M77" s="363"/>
      <c r="N77" s="363"/>
      <c r="O77" s="145"/>
      <c r="P77" s="13"/>
      <c r="Q77" s="13"/>
      <c r="R77" s="13"/>
      <c r="S77" s="14"/>
      <c r="T77" s="14"/>
      <c r="U77" s="140"/>
      <c r="V77" s="40" t="s">
        <v>396</v>
      </c>
      <c r="W77" s="48">
        <v>100</v>
      </c>
      <c r="X77" s="49">
        <v>390000</v>
      </c>
      <c r="Y77" s="50">
        <f aca="true" t="shared" si="5" ref="Y77:Y82">SUM(W77*X77)</f>
        <v>39000000</v>
      </c>
      <c r="Z77" s="15"/>
    </row>
    <row r="78" spans="8:26" ht="19.5" customHeight="1">
      <c r="H78" s="37"/>
      <c r="I78" s="398" t="s">
        <v>266</v>
      </c>
      <c r="J78" s="32" t="s">
        <v>267</v>
      </c>
      <c r="K78" s="32" t="s">
        <v>268</v>
      </c>
      <c r="L78" s="32" t="s">
        <v>269</v>
      </c>
      <c r="M78" s="32" t="s">
        <v>62</v>
      </c>
      <c r="N78" s="32" t="s">
        <v>271</v>
      </c>
      <c r="O78" s="145"/>
      <c r="P78" s="13">
        <v>35000</v>
      </c>
      <c r="Q78" s="13">
        <v>30000</v>
      </c>
      <c r="R78" s="13">
        <v>25000</v>
      </c>
      <c r="S78" s="13">
        <v>20000</v>
      </c>
      <c r="T78" s="13"/>
      <c r="U78" s="140"/>
      <c r="V78" s="40" t="s">
        <v>272</v>
      </c>
      <c r="W78" s="48"/>
      <c r="X78" s="49"/>
      <c r="Y78" s="50">
        <f t="shared" si="5"/>
        <v>0</v>
      </c>
      <c r="Z78" s="15"/>
    </row>
    <row r="79" spans="8:26" ht="16.5" customHeight="1">
      <c r="H79" s="33" t="s">
        <v>275</v>
      </c>
      <c r="I79" s="399"/>
      <c r="J79" s="34" t="s">
        <v>276</v>
      </c>
      <c r="K79" s="38">
        <f aca="true" t="shared" si="6" ref="K79:N80">SUM(K74+P75)</f>
        <v>405000</v>
      </c>
      <c r="L79" s="38">
        <f t="shared" si="6"/>
        <v>395000</v>
      </c>
      <c r="M79" s="38">
        <f t="shared" si="6"/>
        <v>390000</v>
      </c>
      <c r="N79" s="38">
        <f t="shared" si="6"/>
        <v>385000</v>
      </c>
      <c r="O79" s="145"/>
      <c r="P79" s="13">
        <v>95000</v>
      </c>
      <c r="Q79" s="13">
        <v>65000</v>
      </c>
      <c r="R79" s="14">
        <v>55000</v>
      </c>
      <c r="S79" s="14">
        <v>55000</v>
      </c>
      <c r="T79" s="14"/>
      <c r="U79" s="140"/>
      <c r="V79" s="40" t="s">
        <v>277</v>
      </c>
      <c r="W79" s="48"/>
      <c r="X79" s="49"/>
      <c r="Y79" s="50">
        <f t="shared" si="5"/>
        <v>0</v>
      </c>
      <c r="Z79" s="15"/>
    </row>
    <row r="80" spans="8:26" ht="16.5" customHeight="1">
      <c r="H80" s="36"/>
      <c r="I80" s="509"/>
      <c r="J80" s="34" t="s">
        <v>280</v>
      </c>
      <c r="K80" s="38">
        <f>SUM(K75+P76)</f>
        <v>465000</v>
      </c>
      <c r="L80" s="38">
        <f t="shared" si="6"/>
        <v>440000</v>
      </c>
      <c r="M80" s="38">
        <f t="shared" si="6"/>
        <v>420000</v>
      </c>
      <c r="N80" s="38">
        <f t="shared" si="6"/>
        <v>405000</v>
      </c>
      <c r="O80" s="12"/>
      <c r="P80" s="13"/>
      <c r="Q80" s="13"/>
      <c r="R80" s="14"/>
      <c r="S80" s="14"/>
      <c r="T80" s="14"/>
      <c r="U80" s="140"/>
      <c r="V80" s="40" t="s">
        <v>281</v>
      </c>
      <c r="W80" s="48"/>
      <c r="X80" s="49"/>
      <c r="Y80" s="50">
        <f t="shared" si="5"/>
        <v>0</v>
      </c>
      <c r="Z80" s="15"/>
    </row>
    <row r="81" spans="8:26" ht="16.5" customHeight="1">
      <c r="H81" s="506" t="s">
        <v>284</v>
      </c>
      <c r="I81" s="507"/>
      <c r="J81" s="507"/>
      <c r="K81" s="507"/>
      <c r="L81" s="507"/>
      <c r="M81" s="507"/>
      <c r="N81" s="508"/>
      <c r="O81" s="12"/>
      <c r="P81" s="13">
        <v>1</v>
      </c>
      <c r="Q81" s="13">
        <v>-5000</v>
      </c>
      <c r="R81" s="13">
        <v>-5000</v>
      </c>
      <c r="S81" s="14">
        <v>-5000</v>
      </c>
      <c r="T81" s="14"/>
      <c r="U81" s="140"/>
      <c r="V81" s="40" t="s">
        <v>285</v>
      </c>
      <c r="W81" s="51"/>
      <c r="X81" s="52"/>
      <c r="Y81" s="50">
        <f t="shared" si="5"/>
        <v>0</v>
      </c>
      <c r="Z81" s="15"/>
    </row>
    <row r="82" spans="8:26" ht="19.5" customHeight="1" thickBot="1">
      <c r="H82" s="144"/>
      <c r="I82" s="144"/>
      <c r="J82" s="144"/>
      <c r="K82" s="144"/>
      <c r="L82" s="144"/>
      <c r="M82" s="144"/>
      <c r="N82" s="144"/>
      <c r="O82" s="145"/>
      <c r="P82" s="13">
        <v>1</v>
      </c>
      <c r="Q82" s="13">
        <v>-30000</v>
      </c>
      <c r="R82" s="13">
        <v>-25000</v>
      </c>
      <c r="S82" s="14">
        <v>-15000</v>
      </c>
      <c r="T82" s="14"/>
      <c r="U82" s="140"/>
      <c r="V82" s="41" t="s">
        <v>287</v>
      </c>
      <c r="W82" s="51"/>
      <c r="X82" s="52"/>
      <c r="Y82" s="53">
        <f t="shared" si="5"/>
        <v>0</v>
      </c>
      <c r="Z82" s="15"/>
    </row>
    <row r="83" spans="8:26" ht="16.5" customHeight="1" thickBot="1" thickTop="1">
      <c r="H83" s="306" t="s">
        <v>616</v>
      </c>
      <c r="I83" s="73" t="s">
        <v>617</v>
      </c>
      <c r="J83" s="32" t="s">
        <v>267</v>
      </c>
      <c r="K83" s="32" t="s">
        <v>268</v>
      </c>
      <c r="L83" s="32" t="s">
        <v>269</v>
      </c>
      <c r="M83" s="32" t="s">
        <v>270</v>
      </c>
      <c r="N83" s="32" t="s">
        <v>271</v>
      </c>
      <c r="O83" s="145"/>
      <c r="P83" s="13">
        <v>1</v>
      </c>
      <c r="Q83" s="13">
        <v>-10000</v>
      </c>
      <c r="R83" s="13">
        <v>-5000</v>
      </c>
      <c r="S83" s="13">
        <v>-5000</v>
      </c>
      <c r="T83" s="13"/>
      <c r="U83" s="140"/>
      <c r="V83" s="77" t="s">
        <v>290</v>
      </c>
      <c r="W83" s="3"/>
      <c r="X83" s="2"/>
      <c r="Y83" s="8">
        <f>SUM(Y77:Y82)</f>
        <v>39000000</v>
      </c>
      <c r="Z83" s="15"/>
    </row>
    <row r="84" spans="8:26" ht="18.75" thickBot="1" thickTop="1">
      <c r="H84" s="93" t="s">
        <v>639</v>
      </c>
      <c r="I84" s="78" t="s">
        <v>640</v>
      </c>
      <c r="J84" s="34" t="s">
        <v>249</v>
      </c>
      <c r="K84" s="38">
        <f aca="true" t="shared" si="7" ref="K84:N85">SUM(K79+P78)</f>
        <v>440000</v>
      </c>
      <c r="L84" s="38">
        <f>SUM(L79+Q78)</f>
        <v>425000</v>
      </c>
      <c r="M84" s="38">
        <f t="shared" si="7"/>
        <v>415000</v>
      </c>
      <c r="N84" s="38">
        <f t="shared" si="7"/>
        <v>405000</v>
      </c>
      <c r="O84" s="145"/>
      <c r="P84" s="13">
        <v>1</v>
      </c>
      <c r="Q84" s="13">
        <v>-35000</v>
      </c>
      <c r="R84" s="14">
        <v>-20000</v>
      </c>
      <c r="S84" s="14">
        <v>-15000</v>
      </c>
      <c r="T84" s="14"/>
      <c r="U84" s="140"/>
      <c r="V84" s="44" t="s">
        <v>292</v>
      </c>
      <c r="W84" s="43"/>
      <c r="X84" s="43"/>
      <c r="Y84" s="43"/>
      <c r="Z84" s="15"/>
    </row>
    <row r="85" spans="8:26" ht="17.25" thickTop="1">
      <c r="H85" s="307" t="s">
        <v>618</v>
      </c>
      <c r="I85" s="79" t="s">
        <v>641</v>
      </c>
      <c r="J85" s="34" t="s">
        <v>295</v>
      </c>
      <c r="K85" s="38">
        <f>SUM(K80+P79)</f>
        <v>560000</v>
      </c>
      <c r="L85" s="38">
        <f t="shared" si="7"/>
        <v>505000</v>
      </c>
      <c r="M85" s="38">
        <f t="shared" si="7"/>
        <v>475000</v>
      </c>
      <c r="N85" s="38">
        <f t="shared" si="7"/>
        <v>460000</v>
      </c>
      <c r="O85" s="12"/>
      <c r="P85" s="13">
        <v>1</v>
      </c>
      <c r="Q85" s="13">
        <v>-15000</v>
      </c>
      <c r="R85" s="13">
        <v>-10000</v>
      </c>
      <c r="S85" s="13">
        <v>-10000</v>
      </c>
      <c r="T85" s="13"/>
      <c r="U85" s="140"/>
      <c r="V85" s="135" t="s">
        <v>296</v>
      </c>
      <c r="W85" s="63"/>
      <c r="X85" s="64">
        <v>-150000</v>
      </c>
      <c r="Y85" s="65">
        <f>SUM(W85*X85)</f>
        <v>0</v>
      </c>
      <c r="Z85" s="15"/>
    </row>
    <row r="86" spans="8:26" ht="16.5">
      <c r="H86" s="510" t="s">
        <v>298</v>
      </c>
      <c r="I86" s="510"/>
      <c r="J86" s="510"/>
      <c r="K86" s="510"/>
      <c r="L86" s="510"/>
      <c r="M86" s="510"/>
      <c r="N86" s="510"/>
      <c r="O86" s="145"/>
      <c r="P86" s="13">
        <v>1</v>
      </c>
      <c r="Q86" s="13">
        <v>-55000</v>
      </c>
      <c r="R86" s="13">
        <v>-25000</v>
      </c>
      <c r="S86" s="13">
        <v>-15000</v>
      </c>
      <c r="T86" s="13"/>
      <c r="U86" s="140"/>
      <c r="V86" s="172"/>
      <c r="W86" s="173"/>
      <c r="X86" s="174"/>
      <c r="Y86" s="175">
        <f aca="true" t="shared" si="8" ref="Y86:Y92">SUM(W86*X86)</f>
        <v>0</v>
      </c>
      <c r="Z86" s="15"/>
    </row>
    <row r="87" spans="8:26" ht="17.25" thickBot="1">
      <c r="H87" s="400" t="s">
        <v>390</v>
      </c>
      <c r="I87" s="401"/>
      <c r="J87" s="401"/>
      <c r="K87" s="401"/>
      <c r="L87" s="401"/>
      <c r="M87" s="401"/>
      <c r="N87" s="402"/>
      <c r="O87" s="145"/>
      <c r="P87" s="145"/>
      <c r="Q87" s="145"/>
      <c r="R87" s="145"/>
      <c r="S87" s="145"/>
      <c r="T87" s="13"/>
      <c r="U87" s="140"/>
      <c r="V87" s="139"/>
      <c r="W87" s="54"/>
      <c r="X87" s="55"/>
      <c r="Y87" s="175">
        <f t="shared" si="8"/>
        <v>0</v>
      </c>
      <c r="Z87" s="15"/>
    </row>
    <row r="88" spans="8:26" ht="17.25" thickTop="1">
      <c r="H88" s="403" t="s">
        <v>391</v>
      </c>
      <c r="I88" s="404"/>
      <c r="J88" s="404"/>
      <c r="K88" s="404"/>
      <c r="L88" s="404"/>
      <c r="M88" s="404"/>
      <c r="N88" s="405"/>
      <c r="O88" s="145"/>
      <c r="P88" s="176" t="s">
        <v>301</v>
      </c>
      <c r="Q88" s="177"/>
      <c r="R88" s="177"/>
      <c r="S88" s="178"/>
      <c r="T88" s="13"/>
      <c r="U88" s="140"/>
      <c r="V88" s="138"/>
      <c r="W88" s="54"/>
      <c r="X88" s="55"/>
      <c r="Y88" s="175">
        <f t="shared" si="8"/>
        <v>0</v>
      </c>
      <c r="Z88" s="15"/>
    </row>
    <row r="89" spans="8:26" ht="16.5">
      <c r="H89" s="511" t="s">
        <v>302</v>
      </c>
      <c r="I89" s="511"/>
      <c r="J89" s="511"/>
      <c r="K89" s="511"/>
      <c r="L89" s="511"/>
      <c r="M89" s="511"/>
      <c r="N89" s="511"/>
      <c r="O89" s="145"/>
      <c r="P89" s="179" t="s">
        <v>303</v>
      </c>
      <c r="Q89" s="180" t="s">
        <v>304</v>
      </c>
      <c r="R89" s="181"/>
      <c r="S89" s="182" t="s">
        <v>305</v>
      </c>
      <c r="T89" s="13"/>
      <c r="U89" s="140"/>
      <c r="V89" s="138"/>
      <c r="W89" s="54"/>
      <c r="X89" s="55"/>
      <c r="Y89" s="175">
        <f t="shared" si="8"/>
        <v>0</v>
      </c>
      <c r="Z89" s="15"/>
    </row>
    <row r="90" spans="8:26" ht="16.5">
      <c r="H90" s="512" t="s">
        <v>307</v>
      </c>
      <c r="I90" s="512"/>
      <c r="J90" s="512"/>
      <c r="K90" s="512"/>
      <c r="L90" s="512"/>
      <c r="M90" s="512"/>
      <c r="N90" s="512"/>
      <c r="O90" s="145"/>
      <c r="P90" s="184">
        <v>150000</v>
      </c>
      <c r="Q90" s="185">
        <v>2</v>
      </c>
      <c r="R90" s="186"/>
      <c r="S90" s="187">
        <f>SUM(P90/Q90)</f>
        <v>75000</v>
      </c>
      <c r="T90" s="13"/>
      <c r="U90" s="140"/>
      <c r="V90" s="67"/>
      <c r="W90" s="54"/>
      <c r="X90" s="55"/>
      <c r="Y90" s="175">
        <f t="shared" si="8"/>
        <v>0</v>
      </c>
      <c r="Z90" s="15"/>
    </row>
    <row r="91" spans="8:26" ht="16.5">
      <c r="H91" s="391" t="s">
        <v>309</v>
      </c>
      <c r="I91" s="392"/>
      <c r="J91" s="392"/>
      <c r="K91" s="392"/>
      <c r="L91" s="392"/>
      <c r="M91" s="392"/>
      <c r="N91" s="393"/>
      <c r="O91" s="145"/>
      <c r="P91" s="188"/>
      <c r="Q91" s="189"/>
      <c r="R91" s="189"/>
      <c r="S91" s="190">
        <v>2</v>
      </c>
      <c r="T91" s="13"/>
      <c r="U91" s="140"/>
      <c r="V91" s="138"/>
      <c r="W91" s="54"/>
      <c r="X91" s="55"/>
      <c r="Y91" s="175">
        <f t="shared" si="8"/>
        <v>0</v>
      </c>
      <c r="Z91" s="15"/>
    </row>
    <row r="92" spans="8:26" ht="16.5">
      <c r="H92" s="394" t="s">
        <v>310</v>
      </c>
      <c r="I92" s="395"/>
      <c r="J92" s="395"/>
      <c r="K92" s="395"/>
      <c r="L92" s="395"/>
      <c r="M92" s="395"/>
      <c r="N92" s="396"/>
      <c r="O92" s="145"/>
      <c r="P92" s="191" t="s">
        <v>311</v>
      </c>
      <c r="Q92" s="189" t="s">
        <v>312</v>
      </c>
      <c r="R92" s="189"/>
      <c r="S92" s="192">
        <f>SUM(S90*S91)</f>
        <v>150000</v>
      </c>
      <c r="T92" s="13"/>
      <c r="U92" s="140"/>
      <c r="V92" s="172"/>
      <c r="W92" s="173"/>
      <c r="X92" s="174"/>
      <c r="Y92" s="175">
        <f t="shared" si="8"/>
        <v>0</v>
      </c>
      <c r="Z92" s="15"/>
    </row>
    <row r="93" spans="8:26" ht="21" customHeight="1" thickBot="1">
      <c r="H93" s="62"/>
      <c r="I93" s="62"/>
      <c r="J93" s="144"/>
      <c r="K93" s="144"/>
      <c r="L93" s="144"/>
      <c r="M93" s="144"/>
      <c r="N93" s="144"/>
      <c r="O93" s="145"/>
      <c r="P93" s="191" t="s">
        <v>314</v>
      </c>
      <c r="Q93" s="189" t="s">
        <v>315</v>
      </c>
      <c r="R93" s="189"/>
      <c r="S93" s="193">
        <v>127500</v>
      </c>
      <c r="T93" s="13"/>
      <c r="U93" s="140"/>
      <c r="V93" s="172"/>
      <c r="W93" s="173"/>
      <c r="X93" s="194"/>
      <c r="Y93" s="175">
        <f>SUM(W93*X93)</f>
        <v>0</v>
      </c>
      <c r="Z93" s="15"/>
    </row>
    <row r="94" spans="8:26" ht="18" thickBot="1" thickTop="1">
      <c r="H94" s="330" t="s">
        <v>318</v>
      </c>
      <c r="I94" s="331"/>
      <c r="J94" s="332" t="s">
        <v>319</v>
      </c>
      <c r="K94" s="333"/>
      <c r="L94" s="333"/>
      <c r="M94" s="333"/>
      <c r="N94" s="334"/>
      <c r="O94" s="145"/>
      <c r="P94" s="191" t="s">
        <v>314</v>
      </c>
      <c r="Q94" s="189" t="s">
        <v>320</v>
      </c>
      <c r="R94" s="189"/>
      <c r="S94" s="193">
        <v>55000</v>
      </c>
      <c r="T94" s="13"/>
      <c r="U94" s="140"/>
      <c r="V94" s="197"/>
      <c r="W94" s="198"/>
      <c r="X94" s="199"/>
      <c r="Y94" s="200">
        <f>SUM(W94*X94)</f>
        <v>0</v>
      </c>
      <c r="Z94" s="15"/>
    </row>
    <row r="95" spans="8:26" ht="18" customHeight="1" thickBot="1" thickTop="1">
      <c r="H95" s="352" t="s">
        <v>323</v>
      </c>
      <c r="I95" s="353"/>
      <c r="J95" s="327" t="s">
        <v>324</v>
      </c>
      <c r="K95" s="328"/>
      <c r="L95" s="328"/>
      <c r="M95" s="328"/>
      <c r="N95" s="329"/>
      <c r="O95" s="145"/>
      <c r="P95" s="191" t="s">
        <v>314</v>
      </c>
      <c r="Q95" s="140" t="s">
        <v>325</v>
      </c>
      <c r="R95" s="189"/>
      <c r="S95" s="193">
        <v>27000</v>
      </c>
      <c r="T95" s="13"/>
      <c r="U95" s="376"/>
      <c r="V95" s="376"/>
      <c r="W95" s="376"/>
      <c r="X95" s="376"/>
      <c r="Y95" s="376"/>
      <c r="Z95" s="376"/>
    </row>
    <row r="96" spans="8:26" ht="16.5" customHeight="1" thickBot="1" thickTop="1">
      <c r="H96" s="352" t="s">
        <v>327</v>
      </c>
      <c r="I96" s="353"/>
      <c r="J96" s="379" t="s">
        <v>328</v>
      </c>
      <c r="K96" s="380"/>
      <c r="L96" s="380"/>
      <c r="M96" s="380"/>
      <c r="N96" s="381"/>
      <c r="O96" s="145"/>
      <c r="P96" s="191" t="s">
        <v>314</v>
      </c>
      <c r="Q96" s="140" t="s">
        <v>316</v>
      </c>
      <c r="R96" s="189"/>
      <c r="S96" s="193">
        <v>17000</v>
      </c>
      <c r="T96" s="13"/>
      <c r="U96" s="140"/>
      <c r="V96" s="46" t="s">
        <v>329</v>
      </c>
      <c r="W96" s="389" t="s">
        <v>330</v>
      </c>
      <c r="X96" s="390"/>
      <c r="Y96" s="390"/>
      <c r="Z96" s="15"/>
    </row>
    <row r="97" spans="8:26" ht="21" customHeight="1" thickBot="1" thickTop="1">
      <c r="H97" s="352" t="s">
        <v>333</v>
      </c>
      <c r="I97" s="353"/>
      <c r="J97" s="373" t="s">
        <v>334</v>
      </c>
      <c r="K97" s="374"/>
      <c r="L97" s="374"/>
      <c r="M97" s="374"/>
      <c r="N97" s="375"/>
      <c r="O97" s="145"/>
      <c r="P97" s="191" t="s">
        <v>314</v>
      </c>
      <c r="Q97" s="140" t="s">
        <v>335</v>
      </c>
      <c r="R97" s="189"/>
      <c r="S97" s="193">
        <v>80000</v>
      </c>
      <c r="T97" s="13"/>
      <c r="U97" s="519"/>
      <c r="V97" s="519"/>
      <c r="W97" s="519"/>
      <c r="X97" s="519"/>
      <c r="Y97" s="519"/>
      <c r="Z97" s="519"/>
    </row>
    <row r="98" spans="8:26" ht="27.75" thickBot="1" thickTop="1">
      <c r="H98" s="368" t="s">
        <v>338</v>
      </c>
      <c r="I98" s="369"/>
      <c r="J98" s="327" t="s">
        <v>339</v>
      </c>
      <c r="K98" s="328"/>
      <c r="L98" s="328"/>
      <c r="M98" s="328"/>
      <c r="N98" s="329"/>
      <c r="O98" s="145"/>
      <c r="P98" s="191" t="s">
        <v>314</v>
      </c>
      <c r="Q98" s="140" t="s">
        <v>340</v>
      </c>
      <c r="R98" s="189"/>
      <c r="S98" s="193">
        <v>7500</v>
      </c>
      <c r="T98" s="13"/>
      <c r="U98" s="140"/>
      <c r="V98" s="47" t="s">
        <v>341</v>
      </c>
      <c r="W98" s="384">
        <f>SUM(Y83+Y85+Y86+Y91+Y92+Y93+Y94+Y87+Y88+Y89+Y90)</f>
        <v>39000000</v>
      </c>
      <c r="X98" s="385"/>
      <c r="Y98" s="385"/>
      <c r="Z98" s="15"/>
    </row>
    <row r="99" spans="8:26" ht="18" thickBot="1" thickTop="1">
      <c r="H99" s="350"/>
      <c r="I99" s="351"/>
      <c r="J99" s="327" t="s">
        <v>343</v>
      </c>
      <c r="K99" s="328"/>
      <c r="L99" s="328"/>
      <c r="M99" s="328"/>
      <c r="N99" s="329"/>
      <c r="O99" s="145"/>
      <c r="P99" s="191" t="s">
        <v>314</v>
      </c>
      <c r="Q99" s="140" t="s">
        <v>344</v>
      </c>
      <c r="R99" s="189"/>
      <c r="S99" s="201">
        <v>70000</v>
      </c>
      <c r="T99" s="13"/>
      <c r="U99" s="145"/>
      <c r="V99" s="372" t="s">
        <v>345</v>
      </c>
      <c r="W99" s="372"/>
      <c r="X99" s="372"/>
      <c r="Y99" s="372"/>
      <c r="Z99" s="145"/>
    </row>
    <row r="100" spans="8:26" ht="18" thickTop="1">
      <c r="H100" s="520" t="s">
        <v>347</v>
      </c>
      <c r="I100" s="521"/>
      <c r="J100" s="327" t="s">
        <v>348</v>
      </c>
      <c r="K100" s="328"/>
      <c r="L100" s="328"/>
      <c r="M100" s="328"/>
      <c r="N100" s="329"/>
      <c r="O100" s="145"/>
      <c r="P100" s="191" t="s">
        <v>314</v>
      </c>
      <c r="Q100" s="140" t="s">
        <v>349</v>
      </c>
      <c r="R100" s="189"/>
      <c r="S100" s="201"/>
      <c r="T100" s="13"/>
      <c r="U100" s="145"/>
      <c r="V100" s="377" t="s">
        <v>350</v>
      </c>
      <c r="W100" s="378"/>
      <c r="X100" s="378"/>
      <c r="Y100" s="378"/>
      <c r="Z100" s="15"/>
    </row>
    <row r="101" spans="8:26" ht="16.5" customHeight="1" thickBot="1">
      <c r="H101" s="352"/>
      <c r="I101" s="353"/>
      <c r="J101" s="327" t="s">
        <v>352</v>
      </c>
      <c r="K101" s="328"/>
      <c r="L101" s="328"/>
      <c r="M101" s="328"/>
      <c r="N101" s="329"/>
      <c r="O101" s="145"/>
      <c r="P101" s="202" t="s">
        <v>353</v>
      </c>
      <c r="Q101" s="203" t="s">
        <v>354</v>
      </c>
      <c r="R101" s="204"/>
      <c r="S101" s="205">
        <f>SUM(S92:S100)</f>
        <v>534000</v>
      </c>
      <c r="T101" s="13"/>
      <c r="U101" s="145"/>
      <c r="V101" s="370" t="s">
        <v>355</v>
      </c>
      <c r="W101" s="371"/>
      <c r="X101" s="371"/>
      <c r="Y101" s="371"/>
      <c r="Z101" s="15"/>
    </row>
    <row r="102" spans="8:26" ht="18" thickBot="1" thickTop="1">
      <c r="H102" s="337"/>
      <c r="I102" s="338"/>
      <c r="J102" s="339" t="s">
        <v>357</v>
      </c>
      <c r="K102" s="340"/>
      <c r="L102" s="340"/>
      <c r="M102" s="340"/>
      <c r="N102" s="341"/>
      <c r="O102" s="145"/>
      <c r="P102" s="145"/>
      <c r="Q102" s="145"/>
      <c r="R102" s="145"/>
      <c r="S102" s="145"/>
      <c r="T102" s="13"/>
      <c r="U102" s="145"/>
      <c r="V102" s="354" t="s">
        <v>358</v>
      </c>
      <c r="W102" s="355"/>
      <c r="X102" s="355"/>
      <c r="Y102" s="355"/>
      <c r="Z102" s="15"/>
    </row>
    <row r="103" spans="8:26" ht="17.25" thickTop="1">
      <c r="H103" s="361" t="s">
        <v>359</v>
      </c>
      <c r="I103" s="362"/>
      <c r="J103" s="362"/>
      <c r="K103" s="362"/>
      <c r="L103" s="362"/>
      <c r="M103" s="362"/>
      <c r="N103" s="362"/>
      <c r="O103" s="145"/>
      <c r="P103" s="145"/>
      <c r="Q103" s="145"/>
      <c r="R103" s="145"/>
      <c r="S103" s="145"/>
      <c r="T103" s="13"/>
      <c r="U103" s="145"/>
      <c r="V103" s="382" t="s">
        <v>360</v>
      </c>
      <c r="W103" s="383"/>
      <c r="X103" s="383"/>
      <c r="Y103" s="383"/>
      <c r="Z103" s="15"/>
    </row>
    <row r="104" spans="8:26" ht="16.5" customHeight="1" thickBot="1">
      <c r="H104" s="364"/>
      <c r="I104" s="364"/>
      <c r="J104" s="364"/>
      <c r="K104" s="364"/>
      <c r="L104" s="364"/>
      <c r="M104" s="364"/>
      <c r="N104" s="364"/>
      <c r="O104" s="145"/>
      <c r="P104" s="145"/>
      <c r="Q104" s="145"/>
      <c r="R104" s="145"/>
      <c r="S104" s="145"/>
      <c r="T104" s="13"/>
      <c r="U104" s="145"/>
      <c r="V104" s="356" t="s">
        <v>361</v>
      </c>
      <c r="W104" s="357"/>
      <c r="X104" s="357"/>
      <c r="Y104" s="357"/>
      <c r="Z104" s="15"/>
    </row>
    <row r="105" spans="8:26" ht="16.5" customHeight="1" thickTop="1">
      <c r="H105" s="358" t="s">
        <v>363</v>
      </c>
      <c r="I105" s="359"/>
      <c r="J105" s="359"/>
      <c r="K105" s="359"/>
      <c r="L105" s="359"/>
      <c r="M105" s="359"/>
      <c r="N105" s="360"/>
      <c r="O105" s="145"/>
      <c r="P105" s="145"/>
      <c r="Q105" s="145"/>
      <c r="R105" s="145"/>
      <c r="S105" s="145"/>
      <c r="T105" s="13"/>
      <c r="U105" s="145"/>
      <c r="V105" s="356" t="s">
        <v>364</v>
      </c>
      <c r="W105" s="357"/>
      <c r="X105" s="357"/>
      <c r="Y105" s="357"/>
      <c r="Z105" s="15"/>
    </row>
    <row r="106" spans="8:26" ht="16.5">
      <c r="H106" s="324" t="s">
        <v>366</v>
      </c>
      <c r="I106" s="325"/>
      <c r="J106" s="325"/>
      <c r="K106" s="325"/>
      <c r="L106" s="325"/>
      <c r="M106" s="325"/>
      <c r="N106" s="326"/>
      <c r="O106" s="145"/>
      <c r="P106" s="145"/>
      <c r="Q106" s="145"/>
      <c r="R106" s="145"/>
      <c r="S106" s="145"/>
      <c r="T106" s="13"/>
      <c r="U106" s="145"/>
      <c r="V106" s="356" t="s">
        <v>367</v>
      </c>
      <c r="W106" s="357"/>
      <c r="X106" s="357"/>
      <c r="Y106" s="357"/>
      <c r="Z106" s="15"/>
    </row>
    <row r="107" spans="8:26" ht="16.5" customHeight="1">
      <c r="H107" s="365" t="s">
        <v>369</v>
      </c>
      <c r="I107" s="366"/>
      <c r="J107" s="366"/>
      <c r="K107" s="366"/>
      <c r="L107" s="366"/>
      <c r="M107" s="366"/>
      <c r="N107" s="367"/>
      <c r="O107" s="145"/>
      <c r="P107" s="145"/>
      <c r="Q107" s="145"/>
      <c r="R107" s="145"/>
      <c r="S107" s="145"/>
      <c r="T107" s="13"/>
      <c r="U107" s="145"/>
      <c r="V107" s="356" t="s">
        <v>370</v>
      </c>
      <c r="W107" s="357"/>
      <c r="X107" s="357"/>
      <c r="Y107" s="357"/>
      <c r="Z107" s="15"/>
    </row>
    <row r="108" spans="8:26" ht="16.5" customHeight="1" thickBot="1">
      <c r="H108" s="324" t="s">
        <v>372</v>
      </c>
      <c r="I108" s="325"/>
      <c r="J108" s="325"/>
      <c r="K108" s="325"/>
      <c r="L108" s="325"/>
      <c r="M108" s="325"/>
      <c r="N108" s="326"/>
      <c r="O108" s="145"/>
      <c r="P108" s="145"/>
      <c r="Q108" s="145"/>
      <c r="R108" s="145"/>
      <c r="S108" s="145"/>
      <c r="T108" s="145"/>
      <c r="U108" s="145"/>
      <c r="V108" s="342" t="s">
        <v>373</v>
      </c>
      <c r="W108" s="343"/>
      <c r="X108" s="343"/>
      <c r="Y108" s="343"/>
      <c r="Z108" s="15"/>
    </row>
    <row r="109" spans="8:26" ht="16.5" customHeight="1" thickBot="1" thickTop="1">
      <c r="H109" s="321" t="s">
        <v>375</v>
      </c>
      <c r="I109" s="322"/>
      <c r="J109" s="322"/>
      <c r="K109" s="322"/>
      <c r="L109" s="322"/>
      <c r="M109" s="322"/>
      <c r="N109" s="323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ht="16.5" customHeight="1" thickTop="1"/>
    <row r="111" ht="21.75" customHeight="1"/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3" ht="21.75" customHeight="1"/>
    <row r="134" ht="17.2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0" ht="24" customHeight="1"/>
    <row r="182" ht="17.25" customHeight="1"/>
    <row r="183" ht="16.5" customHeight="1"/>
    <row r="184" ht="16.5" customHeight="1"/>
    <row r="185" ht="17.25" customHeight="1"/>
    <row r="186" ht="16.5" customHeight="1"/>
    <row r="193" ht="16.5" customHeight="1"/>
    <row r="195" ht="17.25" customHeight="1"/>
    <row r="197" ht="16.5" customHeight="1"/>
    <row r="198" ht="16.5" customHeight="1"/>
    <row r="199" ht="18" customHeight="1"/>
    <row r="200" ht="19.5" customHeight="1"/>
    <row r="201" ht="16.5" customHeight="1"/>
    <row r="202" ht="21" customHeight="1"/>
    <row r="203" ht="16.5" customHeight="1"/>
    <row r="211" ht="17.25" customHeight="1"/>
    <row r="214" ht="16.5" customHeight="1"/>
    <row r="215" ht="21" customHeight="1"/>
    <row r="216" ht="16.5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78">
    <mergeCell ref="H45:N45"/>
    <mergeCell ref="V45:Y45"/>
    <mergeCell ref="H46:N46"/>
    <mergeCell ref="V46:Y46"/>
    <mergeCell ref="H47:N47"/>
    <mergeCell ref="V47:Y47"/>
    <mergeCell ref="H42:I42"/>
    <mergeCell ref="J42:N42"/>
    <mergeCell ref="V42:Y42"/>
    <mergeCell ref="H43:N43"/>
    <mergeCell ref="V43:Y43"/>
    <mergeCell ref="H44:N44"/>
    <mergeCell ref="V44:Y44"/>
    <mergeCell ref="H40:I40"/>
    <mergeCell ref="J40:N40"/>
    <mergeCell ref="U40:Z40"/>
    <mergeCell ref="H41:I41"/>
    <mergeCell ref="J41:N41"/>
    <mergeCell ref="W41:Y41"/>
    <mergeCell ref="H37:I37"/>
    <mergeCell ref="J37:N37"/>
    <mergeCell ref="H38:I38"/>
    <mergeCell ref="J38:N38"/>
    <mergeCell ref="U38:Z38"/>
    <mergeCell ref="H39:I39"/>
    <mergeCell ref="J39:N39"/>
    <mergeCell ref="W39:Y39"/>
    <mergeCell ref="H34:I34"/>
    <mergeCell ref="J34:N34"/>
    <mergeCell ref="H35:I35"/>
    <mergeCell ref="J35:N35"/>
    <mergeCell ref="H36:I36"/>
    <mergeCell ref="J36:N36"/>
    <mergeCell ref="W8:Y8"/>
    <mergeCell ref="H9:N9"/>
    <mergeCell ref="W9:Y9"/>
    <mergeCell ref="H10:N10"/>
    <mergeCell ref="W10:Y10"/>
    <mergeCell ref="H11:N11"/>
    <mergeCell ref="W11:Y11"/>
    <mergeCell ref="I4:N4"/>
    <mergeCell ref="W4:Y4"/>
    <mergeCell ref="H5:H6"/>
    <mergeCell ref="I5:N5"/>
    <mergeCell ref="W5:Y5"/>
    <mergeCell ref="I6:N6"/>
    <mergeCell ref="W6:Y6"/>
    <mergeCell ref="B48:F48"/>
    <mergeCell ref="H108:N108"/>
    <mergeCell ref="V108:Y108"/>
    <mergeCell ref="B49:F49"/>
    <mergeCell ref="H109:N109"/>
    <mergeCell ref="B50:F50"/>
    <mergeCell ref="H48:N48"/>
    <mergeCell ref="V48:Y48"/>
    <mergeCell ref="H49:N49"/>
    <mergeCell ref="V49:Y49"/>
    <mergeCell ref="H105:N105"/>
    <mergeCell ref="V105:Y105"/>
    <mergeCell ref="H106:N106"/>
    <mergeCell ref="V106:Y106"/>
    <mergeCell ref="B47:F47"/>
    <mergeCell ref="H107:N107"/>
    <mergeCell ref="V107:Y107"/>
    <mergeCell ref="H50:N50"/>
    <mergeCell ref="V50:Y50"/>
    <mergeCell ref="V51:Y51"/>
    <mergeCell ref="H102:I102"/>
    <mergeCell ref="J102:N102"/>
    <mergeCell ref="V102:Y102"/>
    <mergeCell ref="H103:N103"/>
    <mergeCell ref="V103:Y103"/>
    <mergeCell ref="H104:N104"/>
    <mergeCell ref="V104:Y104"/>
    <mergeCell ref="H100:I100"/>
    <mergeCell ref="J100:N100"/>
    <mergeCell ref="V100:Y100"/>
    <mergeCell ref="H101:I101"/>
    <mergeCell ref="J101:N101"/>
    <mergeCell ref="V101:Y101"/>
    <mergeCell ref="H98:I98"/>
    <mergeCell ref="J98:N98"/>
    <mergeCell ref="W98:Y98"/>
    <mergeCell ref="H99:I99"/>
    <mergeCell ref="J99:N99"/>
    <mergeCell ref="V99:Y99"/>
    <mergeCell ref="U95:Z95"/>
    <mergeCell ref="H96:I96"/>
    <mergeCell ref="J96:N96"/>
    <mergeCell ref="W96:Y96"/>
    <mergeCell ref="H97:I97"/>
    <mergeCell ref="J97:N97"/>
    <mergeCell ref="U97:Z97"/>
    <mergeCell ref="B31:F31"/>
    <mergeCell ref="H91:N91"/>
    <mergeCell ref="H92:N92"/>
    <mergeCell ref="H94:I94"/>
    <mergeCell ref="J94:N94"/>
    <mergeCell ref="H95:I95"/>
    <mergeCell ref="J95:N95"/>
    <mergeCell ref="B32:F32"/>
    <mergeCell ref="H31:N31"/>
    <mergeCell ref="H32:N32"/>
    <mergeCell ref="H81:N81"/>
    <mergeCell ref="H86:N86"/>
    <mergeCell ref="H87:N87"/>
    <mergeCell ref="H88:N88"/>
    <mergeCell ref="H89:N89"/>
    <mergeCell ref="H90:N90"/>
    <mergeCell ref="B16:F16"/>
    <mergeCell ref="H76:N76"/>
    <mergeCell ref="AB16:AE16"/>
    <mergeCell ref="H77:N77"/>
    <mergeCell ref="AB17:AE17"/>
    <mergeCell ref="I78:I80"/>
    <mergeCell ref="H16:N16"/>
    <mergeCell ref="H17:N17"/>
    <mergeCell ref="I18:I19"/>
    <mergeCell ref="H21:N21"/>
    <mergeCell ref="U73:Z73"/>
    <mergeCell ref="AB13:AE13"/>
    <mergeCell ref="W74:Z74"/>
    <mergeCell ref="AB14:AE14"/>
    <mergeCell ref="U75:Z75"/>
    <mergeCell ref="AB15:AE15"/>
    <mergeCell ref="U13:Z13"/>
    <mergeCell ref="W14:Z14"/>
    <mergeCell ref="U15:Z15"/>
    <mergeCell ref="H71:N71"/>
    <mergeCell ref="W71:Y71"/>
    <mergeCell ref="AB11:AE11"/>
    <mergeCell ref="H72:N72"/>
    <mergeCell ref="W72:Y72"/>
    <mergeCell ref="AB12:AE12"/>
    <mergeCell ref="H12:N12"/>
    <mergeCell ref="W12:Y12"/>
    <mergeCell ref="I13:I14"/>
    <mergeCell ref="H26:N26"/>
    <mergeCell ref="H69:N69"/>
    <mergeCell ref="W69:Y69"/>
    <mergeCell ref="AB9:AE9"/>
    <mergeCell ref="H70:N70"/>
    <mergeCell ref="W70:Y70"/>
    <mergeCell ref="AB10:AE10"/>
    <mergeCell ref="H27:N27"/>
    <mergeCell ref="H28:N28"/>
    <mergeCell ref="H29:N29"/>
    <mergeCell ref="H30:N30"/>
    <mergeCell ref="AB6:AE6"/>
    <mergeCell ref="I67:N67"/>
    <mergeCell ref="W67:Y67"/>
    <mergeCell ref="AB7:AE7"/>
    <mergeCell ref="H68:N68"/>
    <mergeCell ref="W68:Y68"/>
    <mergeCell ref="AB8:AE8"/>
    <mergeCell ref="I7:N7"/>
    <mergeCell ref="W7:Y7"/>
    <mergeCell ref="H8:N8"/>
    <mergeCell ref="AB3:AE3"/>
    <mergeCell ref="I64:N64"/>
    <mergeCell ref="W64:Y64"/>
    <mergeCell ref="AB4:AE4"/>
    <mergeCell ref="H65:H66"/>
    <mergeCell ref="I65:N65"/>
    <mergeCell ref="W65:Y65"/>
    <mergeCell ref="AB5:AE5"/>
    <mergeCell ref="I66:N66"/>
    <mergeCell ref="W66:Y66"/>
    <mergeCell ref="B2:F2"/>
    <mergeCell ref="H62:N62"/>
    <mergeCell ref="U62:Z62"/>
    <mergeCell ref="B3:F3"/>
    <mergeCell ref="H63:N63"/>
    <mergeCell ref="U63:Z63"/>
    <mergeCell ref="H2:N2"/>
    <mergeCell ref="U2:Z2"/>
    <mergeCell ref="H3:N3"/>
    <mergeCell ref="U3:Z3"/>
  </mergeCells>
  <hyperlinks>
    <hyperlink ref="F17" r:id="rId1" display="http://cafe.daum.net/ullengtour/DtI8/1 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G1">
      <selection activeCell="H50" sqref="H50:N50"/>
    </sheetView>
  </sheetViews>
  <sheetFormatPr defaultColWidth="9.140625" defaultRowHeight="15"/>
  <cols>
    <col min="1" max="1" width="2.7109375" style="239" customWidth="1"/>
    <col min="2" max="2" width="5.8515625" style="239" customWidth="1"/>
    <col min="3" max="3" width="6.140625" style="239" customWidth="1"/>
    <col min="4" max="4" width="12.8515625" style="239" customWidth="1"/>
    <col min="5" max="5" width="5.421875" style="239" customWidth="1"/>
    <col min="6" max="6" width="60.57421875" style="239" customWidth="1"/>
    <col min="7" max="7" width="3.421875" style="239" customWidth="1"/>
    <col min="8" max="8" width="11.140625" style="239" customWidth="1"/>
    <col min="9" max="9" width="21.140625" style="239" customWidth="1"/>
    <col min="10" max="10" width="19.57421875" style="239" customWidth="1"/>
    <col min="11" max="14" width="9.8515625" style="239" customWidth="1"/>
    <col min="15" max="15" width="1.57421875" style="239" customWidth="1"/>
    <col min="16" max="20" width="10.57421875" style="239" hidden="1" customWidth="1"/>
    <col min="21" max="21" width="2.140625" style="239" customWidth="1"/>
    <col min="22" max="22" width="34.7109375" style="239" customWidth="1"/>
    <col min="23" max="24" width="9.421875" style="239" customWidth="1"/>
    <col min="25" max="25" width="35.421875" style="239" customWidth="1"/>
    <col min="26" max="26" width="2.00390625" style="239" customWidth="1"/>
    <col min="27" max="30" width="9.00390625" style="239" customWidth="1"/>
    <col min="31" max="31" width="10.28125" style="239" customWidth="1"/>
    <col min="32" max="16384" width="9.00390625" style="239" customWidth="1"/>
  </cols>
  <sheetData>
    <row r="1" spans="1:27" ht="15.75" customHeight="1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9"/>
      <c r="Q1" s="9"/>
      <c r="R1" s="9"/>
      <c r="S1" s="9"/>
      <c r="T1" s="234"/>
      <c r="U1" s="234"/>
      <c r="V1" s="234"/>
      <c r="W1" s="234"/>
      <c r="X1" s="234"/>
      <c r="Y1" s="234"/>
      <c r="Z1" s="234"/>
      <c r="AA1" s="234"/>
    </row>
    <row r="2" spans="1:27" ht="21.75" customHeight="1" thickBot="1" thickTop="1">
      <c r="A2" s="234"/>
      <c r="B2" s="446" t="s">
        <v>504</v>
      </c>
      <c r="C2" s="446"/>
      <c r="D2" s="446"/>
      <c r="E2" s="446"/>
      <c r="F2" s="446"/>
      <c r="H2" s="446" t="s">
        <v>505</v>
      </c>
      <c r="I2" s="446"/>
      <c r="J2" s="446"/>
      <c r="K2" s="446"/>
      <c r="L2" s="446"/>
      <c r="M2" s="446"/>
      <c r="N2" s="446"/>
      <c r="U2" s="447" t="s">
        <v>188</v>
      </c>
      <c r="V2" s="448"/>
      <c r="W2" s="448"/>
      <c r="X2" s="448"/>
      <c r="Y2" s="448"/>
      <c r="Z2" s="449"/>
      <c r="AA2" s="234"/>
    </row>
    <row r="3" spans="1:31" ht="16.5" customHeight="1" thickBot="1" thickTop="1">
      <c r="A3" s="234"/>
      <c r="B3" s="434" t="s">
        <v>128</v>
      </c>
      <c r="C3" s="435"/>
      <c r="D3" s="435"/>
      <c r="E3" s="435"/>
      <c r="F3" s="436"/>
      <c r="H3" s="437" t="s">
        <v>33</v>
      </c>
      <c r="I3" s="437"/>
      <c r="J3" s="437"/>
      <c r="K3" s="437"/>
      <c r="L3" s="437"/>
      <c r="M3" s="437"/>
      <c r="N3" s="437"/>
      <c r="U3" s="438" t="s">
        <v>34</v>
      </c>
      <c r="V3" s="438"/>
      <c r="W3" s="438"/>
      <c r="X3" s="438"/>
      <c r="Y3" s="438"/>
      <c r="Z3" s="438"/>
      <c r="AA3" s="234"/>
      <c r="AB3" s="445"/>
      <c r="AC3" s="445"/>
      <c r="AD3" s="445"/>
      <c r="AE3" s="445"/>
    </row>
    <row r="4" spans="1:31" ht="16.5" customHeight="1" thickTop="1">
      <c r="A4" s="234"/>
      <c r="B4" s="439" t="s">
        <v>35</v>
      </c>
      <c r="C4" s="439"/>
      <c r="D4" s="439"/>
      <c r="E4" s="439"/>
      <c r="F4" s="439"/>
      <c r="H4" s="236" t="s">
        <v>36</v>
      </c>
      <c r="I4" s="440" t="s">
        <v>506</v>
      </c>
      <c r="J4" s="441"/>
      <c r="K4" s="441"/>
      <c r="L4" s="441"/>
      <c r="M4" s="441"/>
      <c r="N4" s="442"/>
      <c r="U4" s="235"/>
      <c r="V4" s="39" t="s">
        <v>37</v>
      </c>
      <c r="W4" s="443" t="s">
        <v>394</v>
      </c>
      <c r="X4" s="444"/>
      <c r="Y4" s="444"/>
      <c r="Z4" s="15"/>
      <c r="AA4" s="234"/>
      <c r="AB4" s="445"/>
      <c r="AC4" s="445"/>
      <c r="AD4" s="445"/>
      <c r="AE4" s="445"/>
    </row>
    <row r="5" spans="1:31" ht="16.5" customHeight="1">
      <c r="A5" s="234"/>
      <c r="B5" s="116" t="s">
        <v>38</v>
      </c>
      <c r="C5" s="116" t="s">
        <v>39</v>
      </c>
      <c r="D5" s="116" t="s">
        <v>40</v>
      </c>
      <c r="E5" s="116" t="s">
        <v>41</v>
      </c>
      <c r="F5" s="108" t="s">
        <v>42</v>
      </c>
      <c r="H5" s="411" t="s">
        <v>43</v>
      </c>
      <c r="I5" s="426" t="s">
        <v>624</v>
      </c>
      <c r="J5" s="427"/>
      <c r="K5" s="427"/>
      <c r="L5" s="427"/>
      <c r="M5" s="427"/>
      <c r="N5" s="428"/>
      <c r="U5" s="235"/>
      <c r="V5" s="40" t="s">
        <v>44</v>
      </c>
      <c r="W5" s="429" t="s">
        <v>395</v>
      </c>
      <c r="X5" s="430"/>
      <c r="Y5" s="430"/>
      <c r="Z5" s="15"/>
      <c r="AA5" s="234"/>
      <c r="AB5" s="445"/>
      <c r="AC5" s="445"/>
      <c r="AD5" s="445"/>
      <c r="AE5" s="445"/>
    </row>
    <row r="6" spans="1:31" ht="16.5" customHeight="1">
      <c r="A6" s="234"/>
      <c r="B6" s="32" t="s">
        <v>45</v>
      </c>
      <c r="C6" s="32" t="s">
        <v>130</v>
      </c>
      <c r="D6" s="109" t="s">
        <v>46</v>
      </c>
      <c r="E6" s="16">
        <v>0.3333333333333333</v>
      </c>
      <c r="F6" s="113" t="s">
        <v>139</v>
      </c>
      <c r="H6" s="425"/>
      <c r="I6" s="339" t="s">
        <v>507</v>
      </c>
      <c r="J6" s="340"/>
      <c r="K6" s="340"/>
      <c r="L6" s="340"/>
      <c r="M6" s="340"/>
      <c r="N6" s="341"/>
      <c r="T6" s="234"/>
      <c r="U6" s="235"/>
      <c r="V6" s="40" t="s">
        <v>47</v>
      </c>
      <c r="W6" s="429" t="s">
        <v>509</v>
      </c>
      <c r="X6" s="430"/>
      <c r="Y6" s="430"/>
      <c r="Z6" s="15"/>
      <c r="AA6" s="234"/>
      <c r="AB6" s="376"/>
      <c r="AC6" s="376"/>
      <c r="AD6" s="376"/>
      <c r="AE6" s="376"/>
    </row>
    <row r="7" spans="1:31" ht="16.5" customHeight="1">
      <c r="A7" s="234"/>
      <c r="B7" s="68"/>
      <c r="C7" s="68"/>
      <c r="D7" s="232" t="s">
        <v>144</v>
      </c>
      <c r="E7" s="16">
        <v>0.3680555555555556</v>
      </c>
      <c r="F7" s="131" t="s">
        <v>132</v>
      </c>
      <c r="H7" s="238" t="s">
        <v>48</v>
      </c>
      <c r="I7" s="431" t="s">
        <v>508</v>
      </c>
      <c r="J7" s="432"/>
      <c r="K7" s="432"/>
      <c r="L7" s="432"/>
      <c r="M7" s="432"/>
      <c r="N7" s="433"/>
      <c r="T7" s="234"/>
      <c r="U7" s="235"/>
      <c r="V7" s="40" t="s">
        <v>49</v>
      </c>
      <c r="W7" s="429" t="s">
        <v>613</v>
      </c>
      <c r="X7" s="430"/>
      <c r="Y7" s="430"/>
      <c r="Z7" s="15"/>
      <c r="AA7" s="234"/>
      <c r="AB7" s="376"/>
      <c r="AC7" s="376"/>
      <c r="AD7" s="376"/>
      <c r="AE7" s="376"/>
    </row>
    <row r="8" spans="1:31" ht="16.5" customHeight="1">
      <c r="A8" s="234"/>
      <c r="B8" s="68"/>
      <c r="C8" s="68"/>
      <c r="D8" s="69" t="s">
        <v>50</v>
      </c>
      <c r="E8" s="282">
        <v>0.5104166666666666</v>
      </c>
      <c r="F8" s="106" t="s">
        <v>146</v>
      </c>
      <c r="H8" s="414" t="s">
        <v>610</v>
      </c>
      <c r="I8" s="414"/>
      <c r="J8" s="414"/>
      <c r="K8" s="414"/>
      <c r="L8" s="414"/>
      <c r="M8" s="414"/>
      <c r="N8" s="414"/>
      <c r="T8" s="234"/>
      <c r="U8" s="235"/>
      <c r="V8" s="40" t="s">
        <v>160</v>
      </c>
      <c r="W8" s="415" t="s">
        <v>161</v>
      </c>
      <c r="X8" s="416"/>
      <c r="Y8" s="416"/>
      <c r="Z8" s="15"/>
      <c r="AA8" s="234"/>
      <c r="AB8" s="376"/>
      <c r="AC8" s="376"/>
      <c r="AD8" s="376"/>
      <c r="AE8" s="376"/>
    </row>
    <row r="9" spans="1:31" ht="16.5" customHeight="1">
      <c r="A9" s="234"/>
      <c r="B9" s="68"/>
      <c r="C9" s="68"/>
      <c r="D9" s="69"/>
      <c r="E9" s="295" t="s">
        <v>51</v>
      </c>
      <c r="F9" s="106" t="s">
        <v>500</v>
      </c>
      <c r="H9" s="417" t="s">
        <v>52</v>
      </c>
      <c r="I9" s="417"/>
      <c r="J9" s="417"/>
      <c r="K9" s="417"/>
      <c r="L9" s="417"/>
      <c r="M9" s="417"/>
      <c r="N9" s="417"/>
      <c r="T9" s="234"/>
      <c r="U9" s="235"/>
      <c r="V9" s="66" t="s">
        <v>162</v>
      </c>
      <c r="W9" s="423" t="s">
        <v>225</v>
      </c>
      <c r="X9" s="424"/>
      <c r="Y9" s="424"/>
      <c r="Z9" s="15"/>
      <c r="AA9" s="234"/>
      <c r="AB9" s="376"/>
      <c r="AC9" s="376"/>
      <c r="AD9" s="376"/>
      <c r="AE9" s="376"/>
    </row>
    <row r="10" spans="1:31" ht="16.5" customHeight="1">
      <c r="A10" s="234"/>
      <c r="B10" s="68"/>
      <c r="C10" s="68"/>
      <c r="D10" s="69"/>
      <c r="E10" s="296" t="s">
        <v>53</v>
      </c>
      <c r="F10" s="106" t="s">
        <v>141</v>
      </c>
      <c r="H10" s="420" t="s">
        <v>54</v>
      </c>
      <c r="I10" s="420"/>
      <c r="J10" s="420"/>
      <c r="K10" s="420"/>
      <c r="L10" s="420"/>
      <c r="M10" s="420"/>
      <c r="N10" s="420"/>
      <c r="T10" s="234"/>
      <c r="U10" s="235"/>
      <c r="V10" s="40" t="s">
        <v>163</v>
      </c>
      <c r="W10" s="418" t="s">
        <v>494</v>
      </c>
      <c r="X10" s="419"/>
      <c r="Y10" s="478"/>
      <c r="Z10" s="15"/>
      <c r="AA10" s="234"/>
      <c r="AB10" s="445"/>
      <c r="AC10" s="445"/>
      <c r="AD10" s="445"/>
      <c r="AE10" s="445"/>
    </row>
    <row r="11" spans="1:31" ht="16.5" customHeight="1">
      <c r="A11" s="234"/>
      <c r="B11" s="18"/>
      <c r="C11" s="21"/>
      <c r="D11" s="19" t="s">
        <v>4</v>
      </c>
      <c r="E11" s="25">
        <v>0.5416666666666666</v>
      </c>
      <c r="F11" s="17" t="s">
        <v>5</v>
      </c>
      <c r="H11" s="420"/>
      <c r="I11" s="420"/>
      <c r="J11" s="420"/>
      <c r="K11" s="420"/>
      <c r="L11" s="420"/>
      <c r="M11" s="420"/>
      <c r="N11" s="420"/>
      <c r="T11" s="234"/>
      <c r="U11" s="235"/>
      <c r="V11" s="231" t="s">
        <v>164</v>
      </c>
      <c r="W11" s="421" t="s">
        <v>642</v>
      </c>
      <c r="X11" s="422"/>
      <c r="Y11" s="422"/>
      <c r="Z11" s="15"/>
      <c r="AA11" s="234"/>
      <c r="AB11" s="445"/>
      <c r="AC11" s="445"/>
      <c r="AD11" s="445"/>
      <c r="AE11" s="445"/>
    </row>
    <row r="12" spans="1:31" ht="16.5" customHeight="1" thickBot="1">
      <c r="A12" s="234"/>
      <c r="B12" s="18"/>
      <c r="C12" s="21"/>
      <c r="D12" s="458" t="s">
        <v>6</v>
      </c>
      <c r="E12" s="459"/>
      <c r="F12" s="124" t="s">
        <v>28</v>
      </c>
      <c r="H12" s="409" t="s">
        <v>56</v>
      </c>
      <c r="I12" s="409"/>
      <c r="J12" s="409"/>
      <c r="K12" s="409"/>
      <c r="L12" s="409"/>
      <c r="M12" s="409"/>
      <c r="N12" s="409"/>
      <c r="T12" s="234"/>
      <c r="U12" s="235"/>
      <c r="V12" s="41" t="s">
        <v>57</v>
      </c>
      <c r="W12" s="476"/>
      <c r="X12" s="477"/>
      <c r="Y12" s="477"/>
      <c r="Z12" s="15"/>
      <c r="AA12" s="234"/>
      <c r="AB12" s="376"/>
      <c r="AC12" s="376"/>
      <c r="AD12" s="376"/>
      <c r="AE12" s="376"/>
    </row>
    <row r="13" spans="1:31" ht="16.5" customHeight="1" thickBot="1" thickTop="1">
      <c r="A13" s="234"/>
      <c r="B13" s="18"/>
      <c r="C13" s="21"/>
      <c r="D13" s="21" t="s">
        <v>7</v>
      </c>
      <c r="E13" s="26" t="s">
        <v>0</v>
      </c>
      <c r="F13" s="17" t="s">
        <v>8</v>
      </c>
      <c r="H13" s="236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T13" s="234"/>
      <c r="U13" s="376"/>
      <c r="V13" s="376"/>
      <c r="W13" s="376"/>
      <c r="X13" s="376"/>
      <c r="Y13" s="376"/>
      <c r="Z13" s="376"/>
      <c r="AA13" s="234"/>
      <c r="AB13" s="376"/>
      <c r="AC13" s="376"/>
      <c r="AD13" s="376"/>
      <c r="AE13" s="376"/>
    </row>
    <row r="14" spans="1:31" ht="16.5" customHeight="1" thickBot="1">
      <c r="A14" s="234"/>
      <c r="B14" s="18"/>
      <c r="C14" s="21"/>
      <c r="D14" s="21"/>
      <c r="E14" s="26" t="s">
        <v>0</v>
      </c>
      <c r="F14" s="17" t="s">
        <v>9</v>
      </c>
      <c r="H14" s="33" t="s">
        <v>67</v>
      </c>
      <c r="I14" s="412"/>
      <c r="J14" s="34" t="s">
        <v>463</v>
      </c>
      <c r="K14" s="320">
        <v>370000</v>
      </c>
      <c r="L14" s="320">
        <f aca="true" t="shared" si="0" ref="L14:N15">SUM(K14+Q34)</f>
        <v>365000</v>
      </c>
      <c r="M14" s="320">
        <f t="shared" si="0"/>
        <v>360000</v>
      </c>
      <c r="N14" s="320">
        <f t="shared" si="0"/>
        <v>355000</v>
      </c>
      <c r="T14" s="234"/>
      <c r="U14" s="235"/>
      <c r="V14" s="42" t="s">
        <v>68</v>
      </c>
      <c r="W14" s="413"/>
      <c r="X14" s="376"/>
      <c r="Y14" s="376"/>
      <c r="Z14" s="376"/>
      <c r="AA14" s="234"/>
      <c r="AB14" s="376"/>
      <c r="AC14" s="376"/>
      <c r="AD14" s="376"/>
      <c r="AE14" s="376"/>
    </row>
    <row r="15" spans="1:31" ht="16.5" customHeight="1" thickBot="1">
      <c r="A15" s="234"/>
      <c r="B15" s="18"/>
      <c r="C15" s="21"/>
      <c r="D15" s="19" t="s">
        <v>10</v>
      </c>
      <c r="E15" s="26" t="s">
        <v>0</v>
      </c>
      <c r="F15" s="17" t="s">
        <v>31</v>
      </c>
      <c r="H15" s="36"/>
      <c r="I15" s="122"/>
      <c r="J15" s="34" t="s">
        <v>157</v>
      </c>
      <c r="K15" s="320">
        <v>440000</v>
      </c>
      <c r="L15" s="320">
        <f t="shared" si="0"/>
        <v>410000</v>
      </c>
      <c r="M15" s="320">
        <f t="shared" si="0"/>
        <v>385000</v>
      </c>
      <c r="N15" s="320">
        <f t="shared" si="0"/>
        <v>370000</v>
      </c>
      <c r="O15" s="234"/>
      <c r="T15" s="234"/>
      <c r="U15" s="376"/>
      <c r="V15" s="376"/>
      <c r="W15" s="376"/>
      <c r="X15" s="376"/>
      <c r="Y15" s="376"/>
      <c r="Z15" s="376"/>
      <c r="AA15" s="234"/>
      <c r="AB15" s="445"/>
      <c r="AC15" s="445"/>
      <c r="AD15" s="445"/>
      <c r="AE15" s="445"/>
    </row>
    <row r="16" spans="1:31" ht="16.5" customHeight="1" thickTop="1">
      <c r="A16" s="234"/>
      <c r="B16" s="18"/>
      <c r="C16" s="21"/>
      <c r="D16" s="21"/>
      <c r="E16" s="26" t="s">
        <v>0</v>
      </c>
      <c r="F16" s="17" t="s">
        <v>11</v>
      </c>
      <c r="H16" s="386" t="s">
        <v>158</v>
      </c>
      <c r="I16" s="387"/>
      <c r="J16" s="387"/>
      <c r="K16" s="387"/>
      <c r="L16" s="387"/>
      <c r="M16" s="387"/>
      <c r="N16" s="388"/>
      <c r="O16" s="234"/>
      <c r="P16" s="234"/>
      <c r="Q16" s="234"/>
      <c r="R16" s="234"/>
      <c r="S16" s="234"/>
      <c r="T16" s="13"/>
      <c r="U16" s="235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234"/>
      <c r="AB16" s="445"/>
      <c r="AC16" s="445"/>
      <c r="AD16" s="445"/>
      <c r="AE16" s="445"/>
    </row>
    <row r="17" spans="1:31" ht="16.5" customHeight="1">
      <c r="A17" s="234"/>
      <c r="B17" s="18"/>
      <c r="C17" s="21"/>
      <c r="D17" s="82" t="s">
        <v>159</v>
      </c>
      <c r="E17" s="26" t="s">
        <v>0</v>
      </c>
      <c r="F17" s="17" t="s">
        <v>88</v>
      </c>
      <c r="H17" s="363"/>
      <c r="I17" s="363"/>
      <c r="J17" s="363"/>
      <c r="K17" s="363"/>
      <c r="L17" s="363"/>
      <c r="M17" s="363"/>
      <c r="N17" s="363"/>
      <c r="O17" s="234"/>
      <c r="P17" s="234"/>
      <c r="Q17" s="234"/>
      <c r="R17" s="234"/>
      <c r="S17" s="234"/>
      <c r="T17" s="234"/>
      <c r="U17" s="235"/>
      <c r="V17" s="40" t="s">
        <v>75</v>
      </c>
      <c r="W17" s="48"/>
      <c r="X17" s="49"/>
      <c r="Y17" s="50">
        <f aca="true" t="shared" si="1" ref="Y17:Y22">SUM(W17*X17)</f>
        <v>0</v>
      </c>
      <c r="Z17" s="15"/>
      <c r="AA17" s="234"/>
      <c r="AB17" s="445"/>
      <c r="AC17" s="445"/>
      <c r="AD17" s="445"/>
      <c r="AE17" s="445"/>
    </row>
    <row r="18" spans="1:27" ht="16.5" customHeight="1">
      <c r="A18" s="234"/>
      <c r="B18" s="18"/>
      <c r="C18" s="21"/>
      <c r="D18" s="83" t="s">
        <v>89</v>
      </c>
      <c r="E18" s="26" t="s">
        <v>0</v>
      </c>
      <c r="F18" s="20" t="s">
        <v>90</v>
      </c>
      <c r="H18" s="37"/>
      <c r="I18" s="398" t="s">
        <v>80</v>
      </c>
      <c r="J18" s="32" t="s">
        <v>193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234"/>
      <c r="P18" s="234"/>
      <c r="Q18" s="234"/>
      <c r="R18" s="11"/>
      <c r="S18" s="234"/>
      <c r="T18" s="5"/>
      <c r="U18" s="235"/>
      <c r="V18" s="40" t="s">
        <v>186</v>
      </c>
      <c r="W18" s="48"/>
      <c r="X18" s="49"/>
      <c r="Y18" s="50">
        <f t="shared" si="1"/>
        <v>0</v>
      </c>
      <c r="Z18" s="15"/>
      <c r="AA18" s="234"/>
    </row>
    <row r="19" spans="1:27" ht="16.5" customHeight="1">
      <c r="A19" s="234"/>
      <c r="B19" s="18"/>
      <c r="C19" s="21"/>
      <c r="D19" s="19" t="s">
        <v>92</v>
      </c>
      <c r="E19" s="26" t="s">
        <v>0</v>
      </c>
      <c r="F19" s="17" t="s">
        <v>93</v>
      </c>
      <c r="H19" s="33" t="s">
        <v>81</v>
      </c>
      <c r="I19" s="399"/>
      <c r="J19" s="34" t="s">
        <v>463</v>
      </c>
      <c r="K19" s="38">
        <f aca="true" t="shared" si="2" ref="K19:N20">SUM(K14+P28)</f>
        <v>380000</v>
      </c>
      <c r="L19" s="38">
        <f t="shared" si="2"/>
        <v>370000</v>
      </c>
      <c r="M19" s="38">
        <f t="shared" si="2"/>
        <v>365000</v>
      </c>
      <c r="N19" s="38">
        <f t="shared" si="2"/>
        <v>360000</v>
      </c>
      <c r="O19" s="234"/>
      <c r="P19" s="234"/>
      <c r="Q19" s="234"/>
      <c r="R19" s="234"/>
      <c r="S19" s="234"/>
      <c r="T19" s="14"/>
      <c r="U19" s="235"/>
      <c r="V19" s="40" t="s">
        <v>82</v>
      </c>
      <c r="W19" s="48"/>
      <c r="X19" s="49"/>
      <c r="Y19" s="50">
        <f t="shared" si="1"/>
        <v>0</v>
      </c>
      <c r="Z19" s="15"/>
      <c r="AA19" s="234"/>
    </row>
    <row r="20" spans="1:27" ht="16.5" customHeight="1">
      <c r="A20" s="234"/>
      <c r="B20" s="18"/>
      <c r="C20" s="21"/>
      <c r="D20" s="19" t="s">
        <v>23</v>
      </c>
      <c r="E20" s="25">
        <v>0.6458333333333334</v>
      </c>
      <c r="F20" s="17" t="s">
        <v>498</v>
      </c>
      <c r="H20" s="36"/>
      <c r="I20" s="122"/>
      <c r="J20" s="34" t="s">
        <v>157</v>
      </c>
      <c r="K20" s="38">
        <f t="shared" si="2"/>
        <v>460000</v>
      </c>
      <c r="L20" s="38">
        <f t="shared" si="2"/>
        <v>425000</v>
      </c>
      <c r="M20" s="38">
        <f t="shared" si="2"/>
        <v>400000</v>
      </c>
      <c r="N20" s="38">
        <f t="shared" si="2"/>
        <v>385000</v>
      </c>
      <c r="O20" s="234"/>
      <c r="P20" s="234"/>
      <c r="Q20" s="234"/>
      <c r="R20" s="234"/>
      <c r="S20" s="234"/>
      <c r="T20" s="14"/>
      <c r="U20" s="235"/>
      <c r="V20" s="40" t="s">
        <v>166</v>
      </c>
      <c r="W20" s="48"/>
      <c r="X20" s="49"/>
      <c r="Y20" s="50">
        <f t="shared" si="1"/>
        <v>0</v>
      </c>
      <c r="Z20" s="15"/>
      <c r="AA20" s="234"/>
    </row>
    <row r="21" spans="1:27" ht="16.5" customHeight="1">
      <c r="A21" s="234"/>
      <c r="B21" s="18"/>
      <c r="C21" s="21"/>
      <c r="D21" s="21"/>
      <c r="E21" s="27" t="s">
        <v>1</v>
      </c>
      <c r="F21" s="20" t="s">
        <v>27</v>
      </c>
      <c r="H21" s="386" t="s">
        <v>158</v>
      </c>
      <c r="I21" s="387"/>
      <c r="J21" s="387"/>
      <c r="K21" s="387"/>
      <c r="L21" s="387"/>
      <c r="M21" s="387"/>
      <c r="N21" s="388"/>
      <c r="O21" s="234"/>
      <c r="P21" s="234"/>
      <c r="Q21" s="234"/>
      <c r="R21" s="234"/>
      <c r="S21" s="234"/>
      <c r="T21" s="13"/>
      <c r="U21" s="235"/>
      <c r="V21" s="40" t="s">
        <v>83</v>
      </c>
      <c r="W21" s="51"/>
      <c r="X21" s="52"/>
      <c r="Y21" s="50">
        <f t="shared" si="1"/>
        <v>0</v>
      </c>
      <c r="Z21" s="15"/>
      <c r="AA21" s="234"/>
    </row>
    <row r="22" spans="1:27" ht="19.5" customHeight="1" thickBot="1">
      <c r="A22" s="234"/>
      <c r="B22" s="18"/>
      <c r="C22" s="21"/>
      <c r="D22" s="23" t="s">
        <v>24</v>
      </c>
      <c r="E22" s="26" t="s">
        <v>0</v>
      </c>
      <c r="F22" s="17" t="s">
        <v>466</v>
      </c>
      <c r="H22" s="237"/>
      <c r="I22" s="237"/>
      <c r="J22" s="237"/>
      <c r="K22" s="237"/>
      <c r="L22" s="237"/>
      <c r="M22" s="237"/>
      <c r="N22" s="237"/>
      <c r="O22" s="234"/>
      <c r="P22" s="234"/>
      <c r="Q22" s="234"/>
      <c r="R22" s="234"/>
      <c r="S22" s="234"/>
      <c r="T22" s="14"/>
      <c r="U22" s="235"/>
      <c r="V22" s="41" t="s">
        <v>84</v>
      </c>
      <c r="W22" s="51"/>
      <c r="X22" s="52"/>
      <c r="Y22" s="53">
        <f t="shared" si="1"/>
        <v>0</v>
      </c>
      <c r="Z22" s="15"/>
      <c r="AA22" s="234"/>
    </row>
    <row r="23" spans="1:27" ht="19.5" customHeight="1" thickBot="1" thickTop="1">
      <c r="A23" s="234"/>
      <c r="B23" s="18"/>
      <c r="C23" s="21"/>
      <c r="D23" s="28" t="s">
        <v>13</v>
      </c>
      <c r="E23" s="29" t="s">
        <v>14</v>
      </c>
      <c r="F23" s="104" t="s">
        <v>467</v>
      </c>
      <c r="H23" s="306" t="s">
        <v>616</v>
      </c>
      <c r="I23" s="73" t="s">
        <v>617</v>
      </c>
      <c r="J23" s="32" t="s">
        <v>193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234"/>
      <c r="P23" s="234"/>
      <c r="Q23" s="234"/>
      <c r="R23" s="234"/>
      <c r="S23" s="234"/>
      <c r="T23" s="14"/>
      <c r="U23" s="235"/>
      <c r="V23" s="77" t="s">
        <v>85</v>
      </c>
      <c r="W23" s="3"/>
      <c r="X23" s="2"/>
      <c r="Y23" s="8">
        <f>SUM(Y17:Y22)</f>
        <v>0</v>
      </c>
      <c r="Z23" s="15"/>
      <c r="AA23" s="234"/>
    </row>
    <row r="24" spans="1:27" ht="16.5" customHeight="1" thickBot="1" thickTop="1">
      <c r="A24" s="234"/>
      <c r="B24" s="18"/>
      <c r="C24" s="21"/>
      <c r="D24" s="28" t="s">
        <v>15</v>
      </c>
      <c r="E24" s="80" t="s">
        <v>16</v>
      </c>
      <c r="F24" s="102" t="s">
        <v>468</v>
      </c>
      <c r="H24" s="93" t="s">
        <v>639</v>
      </c>
      <c r="I24" s="78" t="s">
        <v>640</v>
      </c>
      <c r="J24" s="34" t="s">
        <v>463</v>
      </c>
      <c r="K24" s="38">
        <f aca="true" t="shared" si="3" ref="K24:N25">SUM(K19+P31)</f>
        <v>415000</v>
      </c>
      <c r="L24" s="38">
        <f t="shared" si="3"/>
        <v>400000</v>
      </c>
      <c r="M24" s="38">
        <f t="shared" si="3"/>
        <v>390000</v>
      </c>
      <c r="N24" s="38">
        <f t="shared" si="3"/>
        <v>380000</v>
      </c>
      <c r="O24" s="234"/>
      <c r="P24" s="234"/>
      <c r="Q24" s="234"/>
      <c r="R24" s="234"/>
      <c r="S24" s="234"/>
      <c r="T24" s="14"/>
      <c r="U24" s="235"/>
      <c r="V24" s="44" t="s">
        <v>87</v>
      </c>
      <c r="W24" s="43"/>
      <c r="X24" s="43"/>
      <c r="Y24" s="43"/>
      <c r="Z24" s="15"/>
      <c r="AA24" s="234"/>
    </row>
    <row r="25" spans="1:27" ht="16.5" customHeight="1" thickTop="1">
      <c r="A25" s="234"/>
      <c r="B25" s="18"/>
      <c r="C25" s="21"/>
      <c r="D25" s="28" t="s">
        <v>17</v>
      </c>
      <c r="E25" s="81" t="s">
        <v>18</v>
      </c>
      <c r="F25" s="92" t="s">
        <v>98</v>
      </c>
      <c r="H25" s="307" t="s">
        <v>618</v>
      </c>
      <c r="I25" s="79" t="s">
        <v>641</v>
      </c>
      <c r="J25" s="34" t="s">
        <v>157</v>
      </c>
      <c r="K25" s="38">
        <f>SUM(K20+P32)</f>
        <v>525000</v>
      </c>
      <c r="L25" s="38">
        <f t="shared" si="3"/>
        <v>470000</v>
      </c>
      <c r="M25" s="38">
        <f t="shared" si="3"/>
        <v>445000</v>
      </c>
      <c r="N25" s="38">
        <f t="shared" si="3"/>
        <v>430000</v>
      </c>
      <c r="O25" s="234"/>
      <c r="P25" s="234"/>
      <c r="Q25" s="234"/>
      <c r="R25" s="234"/>
      <c r="S25" s="234"/>
      <c r="T25" s="14"/>
      <c r="U25" s="235"/>
      <c r="V25" s="135" t="s">
        <v>165</v>
      </c>
      <c r="W25" s="63"/>
      <c r="X25" s="64">
        <v>-150000</v>
      </c>
      <c r="Y25" s="65">
        <f aca="true" t="shared" si="4" ref="Y25:Y37">SUM(W25*X25)</f>
        <v>0</v>
      </c>
      <c r="Z25" s="15"/>
      <c r="AA25" s="234"/>
    </row>
    <row r="26" spans="1:27" ht="16.5" customHeight="1">
      <c r="A26" s="234"/>
      <c r="B26" s="18"/>
      <c r="C26" s="21"/>
      <c r="D26" s="28" t="s">
        <v>12</v>
      </c>
      <c r="E26" s="29" t="s">
        <v>19</v>
      </c>
      <c r="F26" s="101" t="s">
        <v>469</v>
      </c>
      <c r="H26" s="410" t="s">
        <v>91</v>
      </c>
      <c r="I26" s="410"/>
      <c r="J26" s="410"/>
      <c r="K26" s="410"/>
      <c r="L26" s="410"/>
      <c r="M26" s="410"/>
      <c r="N26" s="410"/>
      <c r="O26" s="234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235"/>
      <c r="V26" s="67"/>
      <c r="W26" s="54"/>
      <c r="X26" s="55"/>
      <c r="Y26" s="56">
        <f t="shared" si="4"/>
        <v>0</v>
      </c>
      <c r="Z26" s="15"/>
      <c r="AA26" s="234"/>
    </row>
    <row r="27" spans="1:27" ht="16.5" customHeight="1">
      <c r="A27" s="234"/>
      <c r="B27" s="18"/>
      <c r="C27" s="21"/>
      <c r="D27" s="74" t="s">
        <v>99</v>
      </c>
      <c r="E27" s="75" t="s">
        <v>0</v>
      </c>
      <c r="F27" s="103" t="s">
        <v>100</v>
      </c>
      <c r="H27" s="400" t="s">
        <v>191</v>
      </c>
      <c r="I27" s="401"/>
      <c r="J27" s="401"/>
      <c r="K27" s="401"/>
      <c r="L27" s="401"/>
      <c r="M27" s="401"/>
      <c r="N27" s="402"/>
      <c r="O27" s="234"/>
      <c r="P27" s="13"/>
      <c r="Q27" s="13"/>
      <c r="R27" s="13"/>
      <c r="S27" s="234"/>
      <c r="T27" s="14"/>
      <c r="U27" s="235"/>
      <c r="V27" s="263" t="s">
        <v>634</v>
      </c>
      <c r="W27" s="54"/>
      <c r="X27" s="55"/>
      <c r="Y27" s="56">
        <f t="shared" si="4"/>
        <v>0</v>
      </c>
      <c r="Z27" s="15"/>
      <c r="AA27" s="234"/>
    </row>
    <row r="28" spans="1:27" ht="16.5" customHeight="1">
      <c r="A28" s="234"/>
      <c r="B28" s="68"/>
      <c r="C28" s="68"/>
      <c r="D28" s="69"/>
      <c r="E28" s="297">
        <v>0.7916666666666666</v>
      </c>
      <c r="F28" s="106" t="s">
        <v>58</v>
      </c>
      <c r="H28" s="403" t="s">
        <v>192</v>
      </c>
      <c r="I28" s="404"/>
      <c r="J28" s="404"/>
      <c r="K28" s="404"/>
      <c r="L28" s="404"/>
      <c r="M28" s="404"/>
      <c r="N28" s="405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235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234"/>
    </row>
    <row r="29" spans="1:27" ht="16.5" customHeight="1">
      <c r="A29" s="234"/>
      <c r="B29" s="68"/>
      <c r="C29" s="68"/>
      <c r="D29" s="69" t="s">
        <v>69</v>
      </c>
      <c r="E29" s="298" t="s">
        <v>70</v>
      </c>
      <c r="F29" s="299" t="s">
        <v>643</v>
      </c>
      <c r="H29" s="406" t="s">
        <v>94</v>
      </c>
      <c r="I29" s="406"/>
      <c r="J29" s="406"/>
      <c r="K29" s="406"/>
      <c r="L29" s="406"/>
      <c r="M29" s="406"/>
      <c r="N29" s="406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235"/>
      <c r="V29" s="264" t="s">
        <v>549</v>
      </c>
      <c r="W29" s="54"/>
      <c r="X29" s="55"/>
      <c r="Y29" s="56">
        <f t="shared" si="4"/>
        <v>0</v>
      </c>
      <c r="Z29" s="15"/>
      <c r="AA29" s="234"/>
    </row>
    <row r="30" spans="1:27" ht="16.5" customHeight="1">
      <c r="A30" s="234"/>
      <c r="B30" s="452" t="s">
        <v>499</v>
      </c>
      <c r="C30" s="453"/>
      <c r="D30" s="453"/>
      <c r="E30" s="453"/>
      <c r="F30" s="454"/>
      <c r="H30" s="397" t="s">
        <v>95</v>
      </c>
      <c r="I30" s="397"/>
      <c r="J30" s="397"/>
      <c r="K30" s="397"/>
      <c r="L30" s="397"/>
      <c r="M30" s="397"/>
      <c r="N30" s="397"/>
      <c r="O30" s="234"/>
      <c r="P30" s="13"/>
      <c r="Q30" s="13"/>
      <c r="R30" s="13"/>
      <c r="S30" s="14"/>
      <c r="T30" s="234"/>
      <c r="U30" s="235"/>
      <c r="V30" s="66" t="s">
        <v>603</v>
      </c>
      <c r="W30" s="54"/>
      <c r="X30" s="55"/>
      <c r="Y30" s="56">
        <f t="shared" si="4"/>
        <v>0</v>
      </c>
      <c r="Z30" s="15"/>
      <c r="AA30" s="234"/>
    </row>
    <row r="31" spans="1:27" ht="16.5" customHeight="1">
      <c r="A31" s="234"/>
      <c r="B31" s="455"/>
      <c r="C31" s="456"/>
      <c r="D31" s="456"/>
      <c r="E31" s="456"/>
      <c r="F31" s="457"/>
      <c r="H31" s="391" t="s">
        <v>96</v>
      </c>
      <c r="I31" s="392"/>
      <c r="J31" s="392"/>
      <c r="K31" s="392"/>
      <c r="L31" s="392"/>
      <c r="M31" s="392"/>
      <c r="N31" s="393"/>
      <c r="O31" s="234"/>
      <c r="P31" s="13">
        <v>35000</v>
      </c>
      <c r="Q31" s="13">
        <v>30000</v>
      </c>
      <c r="R31" s="13">
        <v>25000</v>
      </c>
      <c r="S31" s="13">
        <v>20000</v>
      </c>
      <c r="T31" s="234"/>
      <c r="U31" s="235"/>
      <c r="V31" s="139"/>
      <c r="W31" s="54"/>
      <c r="X31" s="55"/>
      <c r="Y31" s="56">
        <f t="shared" si="4"/>
        <v>0</v>
      </c>
      <c r="Z31" s="15"/>
      <c r="AA31" s="234"/>
    </row>
    <row r="32" spans="1:27" ht="16.5" customHeight="1">
      <c r="A32" s="234"/>
      <c r="B32" s="70" t="s">
        <v>108</v>
      </c>
      <c r="C32" s="70" t="s">
        <v>77</v>
      </c>
      <c r="D32" s="71" t="s">
        <v>78</v>
      </c>
      <c r="E32" s="24">
        <v>0.2916666666666667</v>
      </c>
      <c r="F32" s="105" t="s">
        <v>501</v>
      </c>
      <c r="H32" s="394" t="s">
        <v>97</v>
      </c>
      <c r="I32" s="395"/>
      <c r="J32" s="395"/>
      <c r="K32" s="395"/>
      <c r="L32" s="395"/>
      <c r="M32" s="395"/>
      <c r="N32" s="396"/>
      <c r="O32" s="234"/>
      <c r="P32" s="13">
        <v>65000</v>
      </c>
      <c r="Q32" s="13">
        <v>45000</v>
      </c>
      <c r="R32" s="14">
        <v>45000</v>
      </c>
      <c r="S32" s="14">
        <v>45000</v>
      </c>
      <c r="T32" s="234"/>
      <c r="U32" s="235"/>
      <c r="V32" s="139" t="s">
        <v>635</v>
      </c>
      <c r="W32" s="54"/>
      <c r="X32" s="55">
        <v>10000</v>
      </c>
      <c r="Y32" s="56">
        <f t="shared" si="4"/>
        <v>0</v>
      </c>
      <c r="Z32" s="15"/>
      <c r="AA32" s="234"/>
    </row>
    <row r="33" spans="1:27" ht="16.5" customHeight="1" thickBot="1">
      <c r="A33" s="234"/>
      <c r="B33" s="68"/>
      <c r="C33" s="68"/>
      <c r="D33" s="110" t="s">
        <v>55</v>
      </c>
      <c r="E33" s="16">
        <v>0.3541666666666667</v>
      </c>
      <c r="F33" s="106" t="s">
        <v>142</v>
      </c>
      <c r="H33" s="62"/>
      <c r="I33" s="62"/>
      <c r="J33" s="237"/>
      <c r="K33" s="237"/>
      <c r="L33" s="237"/>
      <c r="M33" s="237"/>
      <c r="N33" s="237"/>
      <c r="O33" s="12"/>
      <c r="P33" s="13"/>
      <c r="Q33" s="13"/>
      <c r="R33" s="14"/>
      <c r="S33" s="14"/>
      <c r="U33" s="235"/>
      <c r="V33" s="233" t="s">
        <v>493</v>
      </c>
      <c r="W33" s="54"/>
      <c r="X33" s="55"/>
      <c r="Y33" s="56">
        <f t="shared" si="4"/>
        <v>0</v>
      </c>
      <c r="Z33" s="15"/>
      <c r="AA33" s="234"/>
    </row>
    <row r="34" spans="1:27" ht="16.5" customHeight="1" thickTop="1">
      <c r="A34" s="234"/>
      <c r="B34" s="68"/>
      <c r="C34" s="68"/>
      <c r="D34" s="132"/>
      <c r="E34" s="16">
        <v>0.5208333333333334</v>
      </c>
      <c r="F34" s="106" t="s">
        <v>443</v>
      </c>
      <c r="H34" s="330" t="s">
        <v>167</v>
      </c>
      <c r="I34" s="331"/>
      <c r="J34" s="332" t="s">
        <v>168</v>
      </c>
      <c r="K34" s="333"/>
      <c r="L34" s="333"/>
      <c r="M34" s="333"/>
      <c r="N34" s="334"/>
      <c r="O34" s="12"/>
      <c r="P34" s="13">
        <v>1</v>
      </c>
      <c r="Q34" s="13">
        <v>-5000</v>
      </c>
      <c r="R34" s="13">
        <v>-5000</v>
      </c>
      <c r="S34" s="14">
        <v>-5000</v>
      </c>
      <c r="T34" s="234"/>
      <c r="U34" s="312"/>
      <c r="V34" s="139"/>
      <c r="W34" s="54"/>
      <c r="X34" s="55"/>
      <c r="Y34" s="56">
        <f>SUM(W34*X34)</f>
        <v>0</v>
      </c>
      <c r="Z34" s="15"/>
      <c r="AA34" s="234"/>
    </row>
    <row r="35" spans="1:27" ht="16.5" customHeight="1">
      <c r="A35" s="234"/>
      <c r="B35" s="68"/>
      <c r="C35" s="68"/>
      <c r="D35" s="69" t="s">
        <v>503</v>
      </c>
      <c r="E35" s="31" t="s">
        <v>51</v>
      </c>
      <c r="F35" s="106" t="s">
        <v>502</v>
      </c>
      <c r="H35" s="352" t="s">
        <v>169</v>
      </c>
      <c r="I35" s="353"/>
      <c r="J35" s="327" t="s">
        <v>170</v>
      </c>
      <c r="K35" s="328"/>
      <c r="L35" s="328"/>
      <c r="M35" s="328"/>
      <c r="N35" s="329"/>
      <c r="O35" s="234"/>
      <c r="P35" s="13">
        <v>1</v>
      </c>
      <c r="Q35" s="13">
        <v>-30000</v>
      </c>
      <c r="R35" s="13">
        <v>-25000</v>
      </c>
      <c r="S35" s="14">
        <v>-15000</v>
      </c>
      <c r="T35" s="234"/>
      <c r="U35" s="312"/>
      <c r="V35" s="311" t="s">
        <v>628</v>
      </c>
      <c r="W35" s="54"/>
      <c r="X35" s="55">
        <v>5000</v>
      </c>
      <c r="Y35" s="56">
        <f>SUM(W35*X35)</f>
        <v>0</v>
      </c>
      <c r="Z35" s="15"/>
      <c r="AA35" s="234"/>
    </row>
    <row r="36" spans="1:27" ht="16.5" customHeight="1">
      <c r="A36" s="234"/>
      <c r="B36" s="68"/>
      <c r="C36" s="68"/>
      <c r="D36" s="69"/>
      <c r="E36" s="22" t="s">
        <v>51</v>
      </c>
      <c r="F36" s="114" t="s">
        <v>136</v>
      </c>
      <c r="H36" s="352" t="s">
        <v>171</v>
      </c>
      <c r="I36" s="353"/>
      <c r="J36" s="379" t="s">
        <v>172</v>
      </c>
      <c r="K36" s="380"/>
      <c r="L36" s="380"/>
      <c r="M36" s="380"/>
      <c r="N36" s="381"/>
      <c r="O36" s="234"/>
      <c r="P36" s="13">
        <v>1</v>
      </c>
      <c r="Q36" s="13">
        <v>-10000</v>
      </c>
      <c r="R36" s="13">
        <v>-5000</v>
      </c>
      <c r="S36" s="13">
        <v>-5000</v>
      </c>
      <c r="T36" s="234"/>
      <c r="U36" s="312"/>
      <c r="V36" s="293"/>
      <c r="W36" s="54"/>
      <c r="X36" s="55"/>
      <c r="Y36" s="56">
        <f>SUM(W36*X36)</f>
        <v>0</v>
      </c>
      <c r="Z36" s="15"/>
      <c r="AA36" s="234"/>
    </row>
    <row r="37" spans="1:27" ht="16.5" customHeight="1" thickBot="1">
      <c r="A37" s="234"/>
      <c r="B37" s="68"/>
      <c r="C37" s="68"/>
      <c r="D37" s="117" t="s">
        <v>144</v>
      </c>
      <c r="E37" s="24">
        <v>0.5833333333333334</v>
      </c>
      <c r="F37" s="114" t="s">
        <v>185</v>
      </c>
      <c r="H37" s="352" t="s">
        <v>173</v>
      </c>
      <c r="I37" s="353"/>
      <c r="J37" s="373" t="s">
        <v>174</v>
      </c>
      <c r="K37" s="374"/>
      <c r="L37" s="374"/>
      <c r="M37" s="374"/>
      <c r="N37" s="375"/>
      <c r="O37" s="234"/>
      <c r="P37" s="13">
        <v>1</v>
      </c>
      <c r="Q37" s="13">
        <v>-35000</v>
      </c>
      <c r="R37" s="14">
        <v>-20000</v>
      </c>
      <c r="S37" s="14">
        <v>-15000</v>
      </c>
      <c r="T37" s="234"/>
      <c r="U37" s="235"/>
      <c r="V37" s="45"/>
      <c r="W37" s="137"/>
      <c r="X37" s="86"/>
      <c r="Y37" s="72">
        <f t="shared" si="4"/>
        <v>0</v>
      </c>
      <c r="Z37" s="15"/>
      <c r="AA37" s="234"/>
    </row>
    <row r="38" spans="1:27" ht="21" customHeight="1" thickBot="1" thickTop="1">
      <c r="A38" s="234"/>
      <c r="B38" s="68"/>
      <c r="C38" s="68"/>
      <c r="D38" s="69" t="s">
        <v>137</v>
      </c>
      <c r="E38" s="24">
        <v>0.7222222222222222</v>
      </c>
      <c r="F38" s="114" t="s">
        <v>138</v>
      </c>
      <c r="H38" s="368" t="s">
        <v>175</v>
      </c>
      <c r="I38" s="369"/>
      <c r="J38" s="327" t="s">
        <v>176</v>
      </c>
      <c r="K38" s="328"/>
      <c r="L38" s="328"/>
      <c r="M38" s="328"/>
      <c r="N38" s="329"/>
      <c r="O38" s="12"/>
      <c r="P38" s="13">
        <v>1</v>
      </c>
      <c r="Q38" s="13">
        <v>-15000</v>
      </c>
      <c r="R38" s="13">
        <v>-10000</v>
      </c>
      <c r="S38" s="13">
        <v>-10000</v>
      </c>
      <c r="T38" s="234"/>
      <c r="U38" s="376"/>
      <c r="V38" s="376"/>
      <c r="W38" s="376"/>
      <c r="X38" s="376"/>
      <c r="Y38" s="376"/>
      <c r="Z38" s="376"/>
      <c r="AA38" s="234"/>
    </row>
    <row r="39" spans="1:27" ht="16.5" customHeight="1" thickBot="1" thickTop="1">
      <c r="A39" s="234"/>
      <c r="B39" s="126"/>
      <c r="C39" s="126"/>
      <c r="D39" s="127"/>
      <c r="E39" s="31" t="s">
        <v>51</v>
      </c>
      <c r="F39" s="115" t="s">
        <v>118</v>
      </c>
      <c r="H39" s="350"/>
      <c r="I39" s="351"/>
      <c r="J39" s="327" t="s">
        <v>482</v>
      </c>
      <c r="K39" s="328"/>
      <c r="L39" s="328"/>
      <c r="M39" s="328"/>
      <c r="N39" s="329"/>
      <c r="O39" s="234"/>
      <c r="P39" s="13">
        <v>1</v>
      </c>
      <c r="Q39" s="13">
        <v>-55000</v>
      </c>
      <c r="R39" s="13">
        <v>-25000</v>
      </c>
      <c r="S39" s="13">
        <v>-15000</v>
      </c>
      <c r="T39" s="234"/>
      <c r="U39" s="235"/>
      <c r="V39" s="46" t="s">
        <v>102</v>
      </c>
      <c r="W39" s="389" t="s">
        <v>497</v>
      </c>
      <c r="X39" s="390"/>
      <c r="Y39" s="390"/>
      <c r="Z39" s="15"/>
      <c r="AA39" s="234"/>
    </row>
    <row r="40" spans="1:27" ht="16.5" customHeight="1" thickBot="1" thickTop="1">
      <c r="A40" s="234"/>
      <c r="B40" s="452" t="s">
        <v>143</v>
      </c>
      <c r="C40" s="453"/>
      <c r="D40" s="453"/>
      <c r="E40" s="453"/>
      <c r="F40" s="454"/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234"/>
      <c r="P40" s="234"/>
      <c r="Q40" s="234"/>
      <c r="R40" s="234"/>
      <c r="S40" s="234"/>
      <c r="T40" s="234"/>
      <c r="U40" s="376"/>
      <c r="V40" s="376"/>
      <c r="W40" s="376"/>
      <c r="X40" s="376"/>
      <c r="Y40" s="376"/>
      <c r="Z40" s="376"/>
      <c r="AA40" s="234"/>
    </row>
    <row r="41" spans="1:27" ht="16.5" customHeight="1" thickBot="1" thickTop="1">
      <c r="A41" s="234"/>
      <c r="B41" s="460" t="s">
        <v>119</v>
      </c>
      <c r="C41" s="460"/>
      <c r="D41" s="460"/>
      <c r="E41" s="460"/>
      <c r="F41" s="460"/>
      <c r="H41" s="352" t="s">
        <v>644</v>
      </c>
      <c r="I41" s="353"/>
      <c r="J41" s="327" t="s">
        <v>179</v>
      </c>
      <c r="K41" s="328"/>
      <c r="L41" s="328"/>
      <c r="M41" s="328"/>
      <c r="N41" s="329"/>
      <c r="O41" s="234"/>
      <c r="P41" s="234"/>
      <c r="Q41" s="234"/>
      <c r="R41" s="234"/>
      <c r="S41" s="234"/>
      <c r="T41" s="234"/>
      <c r="U41" s="235"/>
      <c r="V41" s="47" t="s">
        <v>103</v>
      </c>
      <c r="W41" s="384">
        <f>SUM(Y23+Y25+Y26+Y31+Y32+Y33+Y37+Y27+Y28+Y29+Y30+Y34+Y35+Y36)</f>
        <v>0</v>
      </c>
      <c r="X41" s="385"/>
      <c r="Y41" s="385"/>
      <c r="Z41" s="15"/>
      <c r="AA41" s="234"/>
    </row>
    <row r="42" spans="1:27" ht="16.5" customHeight="1" thickBot="1" thickTop="1">
      <c r="A42" s="234"/>
      <c r="B42" s="420" t="s">
        <v>120</v>
      </c>
      <c r="C42" s="420"/>
      <c r="D42" s="420"/>
      <c r="E42" s="420"/>
      <c r="F42" s="420"/>
      <c r="H42" s="337"/>
      <c r="I42" s="338"/>
      <c r="J42" s="339" t="s">
        <v>486</v>
      </c>
      <c r="K42" s="340"/>
      <c r="L42" s="340"/>
      <c r="M42" s="340"/>
      <c r="N42" s="341"/>
      <c r="O42" s="234"/>
      <c r="P42" s="234"/>
      <c r="Q42" s="234"/>
      <c r="R42" s="234"/>
      <c r="S42" s="234"/>
      <c r="T42" s="234"/>
      <c r="U42" s="234"/>
      <c r="V42" s="372" t="s">
        <v>104</v>
      </c>
      <c r="W42" s="372"/>
      <c r="X42" s="372"/>
      <c r="Y42" s="372"/>
      <c r="Z42" s="234"/>
      <c r="AA42" s="234"/>
    </row>
    <row r="43" spans="1:27" ht="17.25" customHeight="1" thickTop="1">
      <c r="A43" s="234"/>
      <c r="B43" s="420" t="s">
        <v>121</v>
      </c>
      <c r="C43" s="420"/>
      <c r="D43" s="420"/>
      <c r="E43" s="420"/>
      <c r="F43" s="420"/>
      <c r="H43" s="361" t="s">
        <v>487</v>
      </c>
      <c r="I43" s="362"/>
      <c r="J43" s="362"/>
      <c r="K43" s="362"/>
      <c r="L43" s="362"/>
      <c r="M43" s="362"/>
      <c r="N43" s="362"/>
      <c r="O43" s="234"/>
      <c r="T43" s="234"/>
      <c r="U43" s="234"/>
      <c r="V43" s="377" t="s">
        <v>105</v>
      </c>
      <c r="W43" s="378"/>
      <c r="X43" s="378"/>
      <c r="Y43" s="378"/>
      <c r="Z43" s="15"/>
      <c r="AA43" s="234"/>
    </row>
    <row r="44" spans="1:27" ht="16.5" customHeight="1" thickBot="1">
      <c r="A44" s="234"/>
      <c r="B44" s="420"/>
      <c r="C44" s="420"/>
      <c r="D44" s="420"/>
      <c r="E44" s="420"/>
      <c r="F44" s="420"/>
      <c r="H44" s="364"/>
      <c r="I44" s="364"/>
      <c r="J44" s="364"/>
      <c r="K44" s="364"/>
      <c r="L44" s="364"/>
      <c r="M44" s="364"/>
      <c r="N44" s="364"/>
      <c r="O44" s="234"/>
      <c r="P44" s="234"/>
      <c r="Q44" s="234"/>
      <c r="R44" s="234"/>
      <c r="S44" s="234"/>
      <c r="T44" s="234"/>
      <c r="U44" s="234"/>
      <c r="V44" s="370" t="s">
        <v>106</v>
      </c>
      <c r="W44" s="371"/>
      <c r="X44" s="371"/>
      <c r="Y44" s="371"/>
      <c r="Z44" s="15"/>
      <c r="AA44" s="234"/>
    </row>
    <row r="45" spans="1:27" ht="16.5" customHeight="1" thickTop="1">
      <c r="A45" s="234"/>
      <c r="H45" s="358" t="s">
        <v>488</v>
      </c>
      <c r="I45" s="359"/>
      <c r="J45" s="359"/>
      <c r="K45" s="359"/>
      <c r="L45" s="359"/>
      <c r="M45" s="359"/>
      <c r="N45" s="360"/>
      <c r="O45" s="234"/>
      <c r="P45" s="234"/>
      <c r="Q45" s="234"/>
      <c r="R45" s="234"/>
      <c r="S45" s="234"/>
      <c r="T45" s="234"/>
      <c r="U45" s="234"/>
      <c r="V45" s="354" t="s">
        <v>107</v>
      </c>
      <c r="W45" s="355"/>
      <c r="X45" s="355"/>
      <c r="Y45" s="355"/>
      <c r="Z45" s="15"/>
      <c r="AA45" s="234"/>
    </row>
    <row r="46" spans="1:27" ht="16.5" customHeight="1">
      <c r="A46" s="234"/>
      <c r="H46" s="324" t="s">
        <v>366</v>
      </c>
      <c r="I46" s="325"/>
      <c r="J46" s="325"/>
      <c r="K46" s="325"/>
      <c r="L46" s="325"/>
      <c r="M46" s="325"/>
      <c r="N46" s="326"/>
      <c r="O46" s="234"/>
      <c r="P46" s="234"/>
      <c r="Q46" s="234"/>
      <c r="R46" s="234"/>
      <c r="S46" s="234"/>
      <c r="T46" s="234"/>
      <c r="U46" s="234"/>
      <c r="V46" s="382" t="s">
        <v>109</v>
      </c>
      <c r="W46" s="383"/>
      <c r="X46" s="383"/>
      <c r="Y46" s="383"/>
      <c r="Z46" s="15"/>
      <c r="AA46" s="234"/>
    </row>
    <row r="47" spans="1:27" ht="16.5" customHeight="1">
      <c r="A47" s="234"/>
      <c r="H47" s="365" t="s">
        <v>490</v>
      </c>
      <c r="I47" s="366"/>
      <c r="J47" s="366"/>
      <c r="K47" s="366"/>
      <c r="L47" s="366"/>
      <c r="M47" s="366"/>
      <c r="N47" s="367"/>
      <c r="O47" s="234"/>
      <c r="P47" s="234"/>
      <c r="Q47" s="234"/>
      <c r="R47" s="234"/>
      <c r="S47" s="234"/>
      <c r="T47" s="234"/>
      <c r="U47" s="234"/>
      <c r="V47" s="356" t="s">
        <v>111</v>
      </c>
      <c r="W47" s="357"/>
      <c r="X47" s="357"/>
      <c r="Y47" s="357"/>
      <c r="Z47" s="15"/>
      <c r="AA47" s="234"/>
    </row>
    <row r="48" spans="1:27" ht="16.5" customHeight="1">
      <c r="A48" s="234"/>
      <c r="H48" s="344" t="s">
        <v>491</v>
      </c>
      <c r="I48" s="345"/>
      <c r="J48" s="345"/>
      <c r="K48" s="345"/>
      <c r="L48" s="345"/>
      <c r="M48" s="345"/>
      <c r="N48" s="346"/>
      <c r="O48" s="234"/>
      <c r="P48" s="234"/>
      <c r="Q48" s="234"/>
      <c r="R48" s="234"/>
      <c r="S48" s="234"/>
      <c r="T48" s="234"/>
      <c r="U48" s="234"/>
      <c r="V48" s="356" t="s">
        <v>112</v>
      </c>
      <c r="W48" s="357"/>
      <c r="X48" s="357"/>
      <c r="Y48" s="357"/>
      <c r="Z48" s="15"/>
      <c r="AA48" s="234"/>
    </row>
    <row r="49" spans="1:27" ht="16.5" customHeight="1">
      <c r="A49" s="234"/>
      <c r="H49" s="324" t="s">
        <v>492</v>
      </c>
      <c r="I49" s="325"/>
      <c r="J49" s="325"/>
      <c r="K49" s="325"/>
      <c r="L49" s="325"/>
      <c r="M49" s="325"/>
      <c r="N49" s="326"/>
      <c r="O49" s="234"/>
      <c r="P49" s="234"/>
      <c r="Q49" s="234"/>
      <c r="R49" s="234"/>
      <c r="S49" s="234"/>
      <c r="T49" s="234"/>
      <c r="U49" s="234"/>
      <c r="V49" s="356" t="s">
        <v>113</v>
      </c>
      <c r="W49" s="357"/>
      <c r="X49" s="357"/>
      <c r="Y49" s="357"/>
      <c r="Z49" s="15"/>
      <c r="AA49" s="234"/>
    </row>
    <row r="50" spans="1:27" ht="16.5" customHeight="1" thickBot="1">
      <c r="A50" s="234"/>
      <c r="H50" s="321" t="s">
        <v>645</v>
      </c>
      <c r="I50" s="322"/>
      <c r="J50" s="322"/>
      <c r="K50" s="322"/>
      <c r="L50" s="322"/>
      <c r="M50" s="322"/>
      <c r="N50" s="323"/>
      <c r="O50" s="234"/>
      <c r="P50" s="234"/>
      <c r="Q50" s="234"/>
      <c r="R50" s="234"/>
      <c r="S50" s="234"/>
      <c r="T50" s="234"/>
      <c r="U50" s="234"/>
      <c r="V50" s="356" t="s">
        <v>116</v>
      </c>
      <c r="W50" s="357"/>
      <c r="X50" s="357"/>
      <c r="Y50" s="357"/>
      <c r="Z50" s="15"/>
      <c r="AA50" s="234"/>
    </row>
    <row r="51" spans="1:26" ht="16.5" customHeight="1" thickBot="1" thickTop="1">
      <c r="A51" s="234"/>
      <c r="O51" s="234"/>
      <c r="P51" s="234"/>
      <c r="Q51" s="234"/>
      <c r="R51" s="234"/>
      <c r="S51" s="234"/>
      <c r="T51" s="234"/>
      <c r="U51" s="234"/>
      <c r="V51" s="342" t="s">
        <v>117</v>
      </c>
      <c r="W51" s="343"/>
      <c r="X51" s="343"/>
      <c r="Y51" s="343"/>
      <c r="Z51" s="15"/>
    </row>
    <row r="52" spans="1:26" ht="16.5" customHeight="1" thickTop="1">
      <c r="A52" s="234"/>
      <c r="O52" s="234"/>
      <c r="P52" s="234"/>
      <c r="Q52" s="234"/>
      <c r="R52" s="234"/>
      <c r="S52" s="234"/>
      <c r="U52" s="234"/>
      <c r="V52" s="234"/>
      <c r="W52" s="234"/>
      <c r="X52" s="234"/>
      <c r="Y52" s="234"/>
      <c r="Z52" s="234"/>
    </row>
    <row r="53" spans="1:19" ht="16.5" customHeight="1">
      <c r="A53" s="234"/>
      <c r="O53" s="234"/>
      <c r="P53" s="234"/>
      <c r="Q53" s="234"/>
      <c r="R53" s="234"/>
      <c r="S53" s="234"/>
    </row>
    <row r="54" spans="1:19" ht="16.5" customHeight="1">
      <c r="A54" s="234"/>
      <c r="O54" s="234"/>
      <c r="P54" s="234"/>
      <c r="Q54" s="234"/>
      <c r="R54" s="234"/>
      <c r="S54" s="234"/>
    </row>
    <row r="55" spans="1:19" ht="16.5" customHeight="1">
      <c r="A55" s="234"/>
      <c r="O55" s="234"/>
      <c r="P55" s="234"/>
      <c r="Q55" s="234"/>
      <c r="R55" s="234"/>
      <c r="S55" s="234"/>
    </row>
    <row r="56" spans="1:19" ht="16.5" customHeight="1">
      <c r="A56" s="234"/>
      <c r="O56" s="234"/>
      <c r="P56" s="234"/>
      <c r="Q56" s="234"/>
      <c r="R56" s="234"/>
      <c r="S56" s="234"/>
    </row>
    <row r="57" spans="1:19" ht="16.5" customHeight="1">
      <c r="A57" s="234"/>
      <c r="O57" s="234"/>
      <c r="P57" s="234"/>
      <c r="Q57" s="234"/>
      <c r="R57" s="234"/>
      <c r="S57" s="234"/>
    </row>
    <row r="58" spans="1:19" ht="16.5" customHeight="1">
      <c r="A58" s="234"/>
      <c r="O58" s="234"/>
      <c r="P58" s="234"/>
      <c r="Q58" s="234"/>
      <c r="R58" s="234"/>
      <c r="S58" s="234"/>
    </row>
    <row r="59" ht="16.5" customHeight="1"/>
    <row r="60" ht="16.5" customHeight="1"/>
    <row r="61" ht="21.7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70" ht="16.5" customHeight="1"/>
    <row r="73" ht="16.5" customHeight="1"/>
    <row r="76" ht="16.5" customHeight="1"/>
    <row r="77" ht="17.25" customHeight="1"/>
    <row r="78" ht="19.5" customHeight="1"/>
    <row r="79" ht="16.5" customHeight="1"/>
    <row r="80" ht="16.5" customHeight="1"/>
    <row r="81" ht="21.75" customHeight="1"/>
    <row r="82" ht="19.5" customHeight="1"/>
    <row r="91" ht="16.5" customHeight="1"/>
    <row r="93" ht="21" customHeight="1"/>
    <row r="95" ht="18" customHeight="1"/>
    <row r="96" ht="16.5" customHeight="1"/>
    <row r="97" ht="21" customHeight="1"/>
    <row r="101" ht="16.5" customHeight="1"/>
    <row r="107" ht="16.5" customHeight="1"/>
    <row r="108" ht="16.5" customHeight="1"/>
    <row r="109" ht="16.5" customHeight="1"/>
    <row r="110" ht="16.5" customHeight="1"/>
    <row r="111" ht="21.75" customHeight="1"/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04">
    <mergeCell ref="B2:F2"/>
    <mergeCell ref="H2:N2"/>
    <mergeCell ref="U2:Z2"/>
    <mergeCell ref="B3:F3"/>
    <mergeCell ref="H3:N3"/>
    <mergeCell ref="U3:Z3"/>
    <mergeCell ref="AB3:AE3"/>
    <mergeCell ref="B4:F4"/>
    <mergeCell ref="I4:N4"/>
    <mergeCell ref="W4:Y4"/>
    <mergeCell ref="AB4:AE4"/>
    <mergeCell ref="H5:H6"/>
    <mergeCell ref="I5:N5"/>
    <mergeCell ref="W5:Y5"/>
    <mergeCell ref="AB5:AE5"/>
    <mergeCell ref="I6:N6"/>
    <mergeCell ref="W6:Y6"/>
    <mergeCell ref="AB6:AE6"/>
    <mergeCell ref="I7:N7"/>
    <mergeCell ref="W7:Y7"/>
    <mergeCell ref="AB7:AE7"/>
    <mergeCell ref="H8:N8"/>
    <mergeCell ref="W8:Y8"/>
    <mergeCell ref="AB8:AE8"/>
    <mergeCell ref="H9:N9"/>
    <mergeCell ref="W9:Y9"/>
    <mergeCell ref="AB9:AE9"/>
    <mergeCell ref="H10:N10"/>
    <mergeCell ref="W10:Y10"/>
    <mergeCell ref="AB10:AE10"/>
    <mergeCell ref="U15:Z15"/>
    <mergeCell ref="AB15:AE15"/>
    <mergeCell ref="H11:N11"/>
    <mergeCell ref="W11:Y11"/>
    <mergeCell ref="AB11:AE11"/>
    <mergeCell ref="H12:N12"/>
    <mergeCell ref="W12:Y12"/>
    <mergeCell ref="AB12:AE12"/>
    <mergeCell ref="AB16:AE16"/>
    <mergeCell ref="H17:N17"/>
    <mergeCell ref="AB17:AE17"/>
    <mergeCell ref="I18:I19"/>
    <mergeCell ref="B30:F30"/>
    <mergeCell ref="I13:I14"/>
    <mergeCell ref="U13:Z13"/>
    <mergeCell ref="AB13:AE13"/>
    <mergeCell ref="W14:Z14"/>
    <mergeCell ref="AB14:AE14"/>
    <mergeCell ref="B31:F31"/>
    <mergeCell ref="H21:N21"/>
    <mergeCell ref="H26:N26"/>
    <mergeCell ref="H27:N27"/>
    <mergeCell ref="H28:N28"/>
    <mergeCell ref="H16:N16"/>
    <mergeCell ref="H29:N29"/>
    <mergeCell ref="H30:N30"/>
    <mergeCell ref="H31:N31"/>
    <mergeCell ref="H32:N32"/>
    <mergeCell ref="H34:I34"/>
    <mergeCell ref="J34:N34"/>
    <mergeCell ref="W41:Y41"/>
    <mergeCell ref="H35:I35"/>
    <mergeCell ref="J35:N35"/>
    <mergeCell ref="U38:Z38"/>
    <mergeCell ref="H36:I36"/>
    <mergeCell ref="J36:N36"/>
    <mergeCell ref="W39:Y39"/>
    <mergeCell ref="J39:N39"/>
    <mergeCell ref="V42:Y42"/>
    <mergeCell ref="H40:I40"/>
    <mergeCell ref="J40:N40"/>
    <mergeCell ref="V43:Y43"/>
    <mergeCell ref="H37:I37"/>
    <mergeCell ref="J37:N37"/>
    <mergeCell ref="U40:Z40"/>
    <mergeCell ref="H38:I38"/>
    <mergeCell ref="J38:N38"/>
    <mergeCell ref="V48:Y48"/>
    <mergeCell ref="H41:I41"/>
    <mergeCell ref="J41:N41"/>
    <mergeCell ref="V44:Y44"/>
    <mergeCell ref="H42:I42"/>
    <mergeCell ref="J42:N42"/>
    <mergeCell ref="V45:Y45"/>
    <mergeCell ref="V49:Y49"/>
    <mergeCell ref="H47:N47"/>
    <mergeCell ref="V50:Y50"/>
    <mergeCell ref="H48:N48"/>
    <mergeCell ref="V51:Y51"/>
    <mergeCell ref="H43:N43"/>
    <mergeCell ref="V46:Y46"/>
    <mergeCell ref="H44:N44"/>
    <mergeCell ref="V47:Y47"/>
    <mergeCell ref="H45:N45"/>
    <mergeCell ref="D12:E12"/>
    <mergeCell ref="B44:F44"/>
    <mergeCell ref="H49:N49"/>
    <mergeCell ref="H50:N50"/>
    <mergeCell ref="B40:F40"/>
    <mergeCell ref="B41:F41"/>
    <mergeCell ref="B42:F42"/>
    <mergeCell ref="B43:F43"/>
    <mergeCell ref="H46:N46"/>
    <mergeCell ref="H39:I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G1">
      <selection activeCell="H50" sqref="H50:N50"/>
    </sheetView>
  </sheetViews>
  <sheetFormatPr defaultColWidth="9.140625" defaultRowHeight="15"/>
  <cols>
    <col min="1" max="1" width="2.7109375" style="301" customWidth="1"/>
    <col min="2" max="2" width="5.8515625" style="301" customWidth="1"/>
    <col min="3" max="3" width="6.140625" style="301" customWidth="1"/>
    <col min="4" max="4" width="12.8515625" style="301" customWidth="1"/>
    <col min="5" max="5" width="5.421875" style="301" customWidth="1"/>
    <col min="6" max="6" width="60.57421875" style="301" customWidth="1"/>
    <col min="7" max="7" width="3.421875" style="301" customWidth="1"/>
    <col min="8" max="8" width="11.140625" style="301" customWidth="1"/>
    <col min="9" max="9" width="21.140625" style="301" customWidth="1"/>
    <col min="10" max="10" width="19.57421875" style="301" customWidth="1"/>
    <col min="11" max="14" width="9.8515625" style="301" customWidth="1"/>
    <col min="15" max="15" width="1.57421875" style="301" customWidth="1"/>
    <col min="16" max="20" width="10.57421875" style="301" hidden="1" customWidth="1"/>
    <col min="21" max="21" width="2.140625" style="301" customWidth="1"/>
    <col min="22" max="22" width="34.7109375" style="301" customWidth="1"/>
    <col min="23" max="24" width="9.421875" style="301" customWidth="1"/>
    <col min="25" max="25" width="35.421875" style="301" customWidth="1"/>
    <col min="26" max="26" width="2.00390625" style="301" customWidth="1"/>
    <col min="27" max="30" width="9.00390625" style="301" customWidth="1"/>
    <col min="31" max="31" width="10.28125" style="301" customWidth="1"/>
    <col min="32" max="16384" width="9.00390625" style="301" customWidth="1"/>
  </cols>
  <sheetData>
    <row r="1" spans="1:27" ht="15.75" customHeight="1" thickBo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9"/>
      <c r="Q1" s="9"/>
      <c r="R1" s="9"/>
      <c r="S1" s="9"/>
      <c r="T1" s="305"/>
      <c r="U1" s="305"/>
      <c r="V1" s="305"/>
      <c r="W1" s="305"/>
      <c r="X1" s="305"/>
      <c r="Y1" s="305"/>
      <c r="Z1" s="305"/>
      <c r="AA1" s="305"/>
    </row>
    <row r="2" spans="1:27" ht="21.75" customHeight="1" thickBot="1" thickTop="1">
      <c r="A2" s="305"/>
      <c r="B2" s="446" t="s">
        <v>619</v>
      </c>
      <c r="C2" s="446"/>
      <c r="D2" s="446"/>
      <c r="E2" s="446"/>
      <c r="F2" s="446"/>
      <c r="H2" s="446" t="s">
        <v>505</v>
      </c>
      <c r="I2" s="446"/>
      <c r="J2" s="446"/>
      <c r="K2" s="446"/>
      <c r="L2" s="446"/>
      <c r="M2" s="446"/>
      <c r="N2" s="446"/>
      <c r="U2" s="447" t="s">
        <v>188</v>
      </c>
      <c r="V2" s="448"/>
      <c r="W2" s="448"/>
      <c r="X2" s="448"/>
      <c r="Y2" s="448"/>
      <c r="Z2" s="449"/>
      <c r="AA2" s="305"/>
    </row>
    <row r="3" spans="1:31" ht="16.5" customHeight="1" thickBot="1" thickTop="1">
      <c r="A3" s="305"/>
      <c r="B3" s="434" t="s">
        <v>128</v>
      </c>
      <c r="C3" s="435"/>
      <c r="D3" s="435"/>
      <c r="E3" s="435"/>
      <c r="F3" s="436"/>
      <c r="H3" s="437" t="s">
        <v>33</v>
      </c>
      <c r="I3" s="437"/>
      <c r="J3" s="437"/>
      <c r="K3" s="437"/>
      <c r="L3" s="437"/>
      <c r="M3" s="437"/>
      <c r="N3" s="437"/>
      <c r="U3" s="438" t="s">
        <v>34</v>
      </c>
      <c r="V3" s="438"/>
      <c r="W3" s="438"/>
      <c r="X3" s="438"/>
      <c r="Y3" s="438"/>
      <c r="Z3" s="438"/>
      <c r="AA3" s="305"/>
      <c r="AB3" s="445"/>
      <c r="AC3" s="445"/>
      <c r="AD3" s="445"/>
      <c r="AE3" s="445"/>
    </row>
    <row r="4" spans="1:31" ht="16.5" customHeight="1" thickTop="1">
      <c r="A4" s="305"/>
      <c r="B4" s="439" t="s">
        <v>35</v>
      </c>
      <c r="C4" s="439"/>
      <c r="D4" s="439"/>
      <c r="E4" s="439"/>
      <c r="F4" s="439"/>
      <c r="H4" s="302" t="s">
        <v>36</v>
      </c>
      <c r="I4" s="440" t="s">
        <v>506</v>
      </c>
      <c r="J4" s="441"/>
      <c r="K4" s="441"/>
      <c r="L4" s="441"/>
      <c r="M4" s="441"/>
      <c r="N4" s="442"/>
      <c r="U4" s="300"/>
      <c r="V4" s="39" t="s">
        <v>37</v>
      </c>
      <c r="W4" s="443" t="s">
        <v>394</v>
      </c>
      <c r="X4" s="444"/>
      <c r="Y4" s="444"/>
      <c r="Z4" s="15"/>
      <c r="AA4" s="305"/>
      <c r="AB4" s="445"/>
      <c r="AC4" s="445"/>
      <c r="AD4" s="445"/>
      <c r="AE4" s="445"/>
    </row>
    <row r="5" spans="1:31" ht="16.5" customHeight="1">
      <c r="A5" s="305"/>
      <c r="B5" s="116" t="s">
        <v>38</v>
      </c>
      <c r="C5" s="116" t="s">
        <v>39</v>
      </c>
      <c r="D5" s="116" t="s">
        <v>40</v>
      </c>
      <c r="E5" s="116" t="s">
        <v>41</v>
      </c>
      <c r="F5" s="108" t="s">
        <v>42</v>
      </c>
      <c r="H5" s="411" t="s">
        <v>43</v>
      </c>
      <c r="I5" s="426" t="s">
        <v>630</v>
      </c>
      <c r="J5" s="427"/>
      <c r="K5" s="427"/>
      <c r="L5" s="427"/>
      <c r="M5" s="427"/>
      <c r="N5" s="428"/>
      <c r="U5" s="300"/>
      <c r="V5" s="40" t="s">
        <v>44</v>
      </c>
      <c r="W5" s="429" t="s">
        <v>395</v>
      </c>
      <c r="X5" s="430"/>
      <c r="Y5" s="430"/>
      <c r="Z5" s="15"/>
      <c r="AA5" s="305"/>
      <c r="AB5" s="445"/>
      <c r="AC5" s="445"/>
      <c r="AD5" s="445"/>
      <c r="AE5" s="445"/>
    </row>
    <row r="6" spans="1:31" ht="16.5" customHeight="1">
      <c r="A6" s="305"/>
      <c r="B6" s="32" t="s">
        <v>45</v>
      </c>
      <c r="C6" s="32" t="s">
        <v>130</v>
      </c>
      <c r="D6" s="109" t="s">
        <v>46</v>
      </c>
      <c r="E6" s="16">
        <v>0.3333333333333333</v>
      </c>
      <c r="F6" s="113" t="s">
        <v>139</v>
      </c>
      <c r="H6" s="425"/>
      <c r="I6" s="339" t="s">
        <v>627</v>
      </c>
      <c r="J6" s="340"/>
      <c r="K6" s="340"/>
      <c r="L6" s="340"/>
      <c r="M6" s="340"/>
      <c r="N6" s="341"/>
      <c r="T6" s="305"/>
      <c r="U6" s="300"/>
      <c r="V6" s="40" t="s">
        <v>47</v>
      </c>
      <c r="W6" s="429" t="s">
        <v>509</v>
      </c>
      <c r="X6" s="430"/>
      <c r="Y6" s="430"/>
      <c r="Z6" s="15"/>
      <c r="AA6" s="305"/>
      <c r="AB6" s="376"/>
      <c r="AC6" s="376"/>
      <c r="AD6" s="376"/>
      <c r="AE6" s="376"/>
    </row>
    <row r="7" spans="1:31" ht="16.5" customHeight="1">
      <c r="A7" s="305"/>
      <c r="B7" s="68"/>
      <c r="C7" s="130" t="s">
        <v>147</v>
      </c>
      <c r="D7" s="232" t="s">
        <v>144</v>
      </c>
      <c r="E7" s="16">
        <v>0.3680555555555556</v>
      </c>
      <c r="F7" s="131" t="s">
        <v>132</v>
      </c>
      <c r="H7" s="303" t="s">
        <v>48</v>
      </c>
      <c r="I7" s="431" t="s">
        <v>508</v>
      </c>
      <c r="J7" s="432"/>
      <c r="K7" s="432"/>
      <c r="L7" s="432"/>
      <c r="M7" s="432"/>
      <c r="N7" s="433"/>
      <c r="T7" s="305"/>
      <c r="U7" s="300"/>
      <c r="V7" s="40" t="s">
        <v>49</v>
      </c>
      <c r="W7" s="429" t="s">
        <v>631</v>
      </c>
      <c r="X7" s="430"/>
      <c r="Y7" s="430"/>
      <c r="Z7" s="15"/>
      <c r="AA7" s="305"/>
      <c r="AB7" s="376"/>
      <c r="AC7" s="376"/>
      <c r="AD7" s="376"/>
      <c r="AE7" s="376"/>
    </row>
    <row r="8" spans="1:31" ht="16.5" customHeight="1">
      <c r="A8" s="305"/>
      <c r="B8" s="68"/>
      <c r="C8" s="68"/>
      <c r="D8" s="69" t="s">
        <v>50</v>
      </c>
      <c r="E8" s="282">
        <v>0.5104166666666666</v>
      </c>
      <c r="F8" s="106" t="s">
        <v>146</v>
      </c>
      <c r="H8" s="414" t="s">
        <v>610</v>
      </c>
      <c r="I8" s="414"/>
      <c r="J8" s="414"/>
      <c r="K8" s="414"/>
      <c r="L8" s="414"/>
      <c r="M8" s="414"/>
      <c r="N8" s="414"/>
      <c r="T8" s="305"/>
      <c r="U8" s="300"/>
      <c r="V8" s="40" t="s">
        <v>160</v>
      </c>
      <c r="W8" s="415" t="s">
        <v>161</v>
      </c>
      <c r="X8" s="416"/>
      <c r="Y8" s="416"/>
      <c r="Z8" s="15"/>
      <c r="AA8" s="305"/>
      <c r="AB8" s="376"/>
      <c r="AC8" s="376"/>
      <c r="AD8" s="376"/>
      <c r="AE8" s="376"/>
    </row>
    <row r="9" spans="1:31" ht="16.5" customHeight="1">
      <c r="A9" s="305"/>
      <c r="B9" s="68"/>
      <c r="C9" s="68"/>
      <c r="D9" s="69"/>
      <c r="E9" s="313" t="s">
        <v>559</v>
      </c>
      <c r="F9" s="314" t="s">
        <v>633</v>
      </c>
      <c r="H9" s="417" t="s">
        <v>52</v>
      </c>
      <c r="I9" s="417"/>
      <c r="J9" s="417"/>
      <c r="K9" s="417"/>
      <c r="L9" s="417"/>
      <c r="M9" s="417"/>
      <c r="N9" s="417"/>
      <c r="T9" s="305"/>
      <c r="U9" s="300"/>
      <c r="V9" s="66" t="s">
        <v>162</v>
      </c>
      <c r="W9" s="423" t="s">
        <v>225</v>
      </c>
      <c r="X9" s="424"/>
      <c r="Y9" s="424"/>
      <c r="Z9" s="15"/>
      <c r="AA9" s="305"/>
      <c r="AB9" s="376"/>
      <c r="AC9" s="376"/>
      <c r="AD9" s="376"/>
      <c r="AE9" s="376"/>
    </row>
    <row r="10" spans="1:31" ht="16.5" customHeight="1">
      <c r="A10" s="305"/>
      <c r="B10" s="68"/>
      <c r="C10" s="130" t="s">
        <v>148</v>
      </c>
      <c r="D10" s="232" t="s">
        <v>543</v>
      </c>
      <c r="E10" s="282">
        <v>0.3819444444444444</v>
      </c>
      <c r="F10" s="131" t="s">
        <v>132</v>
      </c>
      <c r="H10" s="420" t="s">
        <v>54</v>
      </c>
      <c r="I10" s="420"/>
      <c r="J10" s="420"/>
      <c r="K10" s="420"/>
      <c r="L10" s="420"/>
      <c r="M10" s="420"/>
      <c r="N10" s="420"/>
      <c r="T10" s="305"/>
      <c r="U10" s="300"/>
      <c r="V10" s="40" t="s">
        <v>163</v>
      </c>
      <c r="W10" s="418" t="s">
        <v>621</v>
      </c>
      <c r="X10" s="419"/>
      <c r="Y10" s="478"/>
      <c r="Z10" s="15"/>
      <c r="AA10" s="305"/>
      <c r="AB10" s="445"/>
      <c r="AC10" s="445"/>
      <c r="AD10" s="445"/>
      <c r="AE10" s="445"/>
    </row>
    <row r="11" spans="1:31" ht="16.5" customHeight="1">
      <c r="A11" s="305"/>
      <c r="B11" s="68"/>
      <c r="C11" s="68"/>
      <c r="D11" s="69" t="s">
        <v>545</v>
      </c>
      <c r="E11" s="282">
        <v>0.5243055555555556</v>
      </c>
      <c r="F11" s="106" t="s">
        <v>544</v>
      </c>
      <c r="H11" s="420"/>
      <c r="I11" s="420"/>
      <c r="J11" s="420"/>
      <c r="K11" s="420"/>
      <c r="L11" s="420"/>
      <c r="M11" s="420"/>
      <c r="N11" s="420"/>
      <c r="T11" s="305"/>
      <c r="U11" s="300"/>
      <c r="V11" s="231" t="s">
        <v>164</v>
      </c>
      <c r="W11" s="421" t="s">
        <v>642</v>
      </c>
      <c r="X11" s="422"/>
      <c r="Y11" s="422"/>
      <c r="Z11" s="15"/>
      <c r="AA11" s="305"/>
      <c r="AB11" s="445"/>
      <c r="AC11" s="445"/>
      <c r="AD11" s="445"/>
      <c r="AE11" s="445"/>
    </row>
    <row r="12" spans="1:31" ht="16.5" customHeight="1" thickBot="1">
      <c r="A12" s="305"/>
      <c r="B12" s="68"/>
      <c r="C12" s="130" t="s">
        <v>542</v>
      </c>
      <c r="D12" s="232" t="s">
        <v>145</v>
      </c>
      <c r="E12" s="282">
        <v>0.40972222222222227</v>
      </c>
      <c r="F12" s="131" t="s">
        <v>132</v>
      </c>
      <c r="H12" s="409" t="s">
        <v>56</v>
      </c>
      <c r="I12" s="409"/>
      <c r="J12" s="409"/>
      <c r="K12" s="409"/>
      <c r="L12" s="409"/>
      <c r="M12" s="409"/>
      <c r="N12" s="409"/>
      <c r="T12" s="305"/>
      <c r="U12" s="300"/>
      <c r="V12" s="41" t="s">
        <v>57</v>
      </c>
      <c r="W12" s="476"/>
      <c r="X12" s="477"/>
      <c r="Y12" s="477"/>
      <c r="Z12" s="15"/>
      <c r="AA12" s="305"/>
      <c r="AB12" s="376"/>
      <c r="AC12" s="376"/>
      <c r="AD12" s="376"/>
      <c r="AE12" s="376"/>
    </row>
    <row r="13" spans="1:31" ht="16.5" customHeight="1" thickBot="1" thickTop="1">
      <c r="A13" s="305"/>
      <c r="B13" s="68"/>
      <c r="C13" s="68"/>
      <c r="D13" s="69" t="s">
        <v>50</v>
      </c>
      <c r="E13" s="282">
        <v>0.5520833333333334</v>
      </c>
      <c r="F13" s="106" t="s">
        <v>133</v>
      </c>
      <c r="H13" s="302"/>
      <c r="I13" s="411" t="s">
        <v>59</v>
      </c>
      <c r="J13" s="32" t="s">
        <v>193</v>
      </c>
      <c r="K13" s="111" t="s">
        <v>60</v>
      </c>
      <c r="L13" s="111" t="s">
        <v>61</v>
      </c>
      <c r="M13" s="111" t="s">
        <v>62</v>
      </c>
      <c r="N13" s="111" t="s">
        <v>63</v>
      </c>
      <c r="T13" s="305"/>
      <c r="U13" s="376"/>
      <c r="V13" s="376"/>
      <c r="W13" s="376"/>
      <c r="X13" s="376"/>
      <c r="Y13" s="376"/>
      <c r="Z13" s="376"/>
      <c r="AA13" s="305"/>
      <c r="AB13" s="376"/>
      <c r="AC13" s="376"/>
      <c r="AD13" s="376"/>
      <c r="AE13" s="376"/>
    </row>
    <row r="14" spans="1:31" ht="16.5" customHeight="1" thickBot="1">
      <c r="A14" s="305"/>
      <c r="B14" s="68"/>
      <c r="C14" s="308"/>
      <c r="D14" s="281"/>
      <c r="E14" s="22" t="s">
        <v>0</v>
      </c>
      <c r="F14" s="104" t="s">
        <v>588</v>
      </c>
      <c r="H14" s="33" t="s">
        <v>67</v>
      </c>
      <c r="I14" s="412"/>
      <c r="J14" s="34" t="s">
        <v>463</v>
      </c>
      <c r="K14" s="320">
        <v>325000</v>
      </c>
      <c r="L14" s="320">
        <f aca="true" t="shared" si="0" ref="L14:N15">SUM(K14+Q34)</f>
        <v>320000</v>
      </c>
      <c r="M14" s="320">
        <f t="shared" si="0"/>
        <v>315000</v>
      </c>
      <c r="N14" s="320">
        <f t="shared" si="0"/>
        <v>310000</v>
      </c>
      <c r="T14" s="305"/>
      <c r="U14" s="300"/>
      <c r="V14" s="42" t="s">
        <v>68</v>
      </c>
      <c r="W14" s="413"/>
      <c r="X14" s="376"/>
      <c r="Y14" s="376"/>
      <c r="Z14" s="376"/>
      <c r="AA14" s="305"/>
      <c r="AB14" s="376"/>
      <c r="AC14" s="376"/>
      <c r="AD14" s="376"/>
      <c r="AE14" s="376"/>
    </row>
    <row r="15" spans="1:31" ht="16.5" customHeight="1" thickBot="1">
      <c r="A15" s="305"/>
      <c r="B15" s="18"/>
      <c r="C15" s="21"/>
      <c r="D15" s="19" t="s">
        <v>4</v>
      </c>
      <c r="E15" s="25" t="s">
        <v>620</v>
      </c>
      <c r="F15" s="17" t="s">
        <v>5</v>
      </c>
      <c r="H15" s="36"/>
      <c r="I15" s="122"/>
      <c r="J15" s="34" t="s">
        <v>157</v>
      </c>
      <c r="K15" s="320">
        <v>395000</v>
      </c>
      <c r="L15" s="320">
        <f t="shared" si="0"/>
        <v>365000</v>
      </c>
      <c r="M15" s="320">
        <f t="shared" si="0"/>
        <v>340000</v>
      </c>
      <c r="N15" s="320">
        <f t="shared" si="0"/>
        <v>325000</v>
      </c>
      <c r="O15" s="305"/>
      <c r="T15" s="305"/>
      <c r="U15" s="376"/>
      <c r="V15" s="376"/>
      <c r="W15" s="376"/>
      <c r="X15" s="376"/>
      <c r="Y15" s="376"/>
      <c r="Z15" s="376"/>
      <c r="AA15" s="305"/>
      <c r="AB15" s="445"/>
      <c r="AC15" s="445"/>
      <c r="AD15" s="445"/>
      <c r="AE15" s="445"/>
    </row>
    <row r="16" spans="1:31" ht="16.5" customHeight="1" thickTop="1">
      <c r="A16" s="305"/>
      <c r="B16" s="18"/>
      <c r="C16" s="21"/>
      <c r="D16" s="458" t="s">
        <v>6</v>
      </c>
      <c r="E16" s="459"/>
      <c r="F16" s="124" t="s">
        <v>28</v>
      </c>
      <c r="H16" s="386" t="s">
        <v>158</v>
      </c>
      <c r="I16" s="387"/>
      <c r="J16" s="387"/>
      <c r="K16" s="387"/>
      <c r="L16" s="387"/>
      <c r="M16" s="387"/>
      <c r="N16" s="388"/>
      <c r="O16" s="305"/>
      <c r="P16" s="305"/>
      <c r="Q16" s="305"/>
      <c r="R16" s="305"/>
      <c r="S16" s="305"/>
      <c r="T16" s="13"/>
      <c r="U16" s="300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305"/>
      <c r="AB16" s="445"/>
      <c r="AC16" s="445"/>
      <c r="AD16" s="445"/>
      <c r="AE16" s="445"/>
    </row>
    <row r="17" spans="1:31" ht="16.5" customHeight="1">
      <c r="A17" s="305"/>
      <c r="B17" s="18"/>
      <c r="C17" s="21"/>
      <c r="D17" s="21" t="s">
        <v>7</v>
      </c>
      <c r="E17" s="26" t="s">
        <v>0</v>
      </c>
      <c r="F17" s="17" t="s">
        <v>8</v>
      </c>
      <c r="H17" s="363"/>
      <c r="I17" s="363"/>
      <c r="J17" s="363"/>
      <c r="K17" s="363"/>
      <c r="L17" s="363"/>
      <c r="M17" s="363"/>
      <c r="N17" s="363"/>
      <c r="O17" s="305"/>
      <c r="P17" s="305"/>
      <c r="Q17" s="305"/>
      <c r="R17" s="305"/>
      <c r="S17" s="305"/>
      <c r="T17" s="305"/>
      <c r="U17" s="300"/>
      <c r="V17" s="40" t="s">
        <v>75</v>
      </c>
      <c r="W17" s="48"/>
      <c r="X17" s="49"/>
      <c r="Y17" s="50">
        <f aca="true" t="shared" si="1" ref="Y17:Y22">SUM(W17*X17)</f>
        <v>0</v>
      </c>
      <c r="Z17" s="15"/>
      <c r="AA17" s="305"/>
      <c r="AB17" s="445"/>
      <c r="AC17" s="445"/>
      <c r="AD17" s="445"/>
      <c r="AE17" s="445"/>
    </row>
    <row r="18" spans="1:27" ht="16.5" customHeight="1">
      <c r="A18" s="305"/>
      <c r="B18" s="18"/>
      <c r="C18" s="21"/>
      <c r="D18" s="21"/>
      <c r="E18" s="26" t="s">
        <v>0</v>
      </c>
      <c r="F18" s="17" t="s">
        <v>9</v>
      </c>
      <c r="H18" s="37"/>
      <c r="I18" s="398" t="s">
        <v>80</v>
      </c>
      <c r="J18" s="32" t="s">
        <v>193</v>
      </c>
      <c r="K18" s="111" t="s">
        <v>60</v>
      </c>
      <c r="L18" s="111" t="s">
        <v>61</v>
      </c>
      <c r="M18" s="111" t="s">
        <v>62</v>
      </c>
      <c r="N18" s="111" t="s">
        <v>63</v>
      </c>
      <c r="O18" s="305"/>
      <c r="P18" s="305"/>
      <c r="Q18" s="305"/>
      <c r="R18" s="11"/>
      <c r="S18" s="305"/>
      <c r="T18" s="5"/>
      <c r="U18" s="300"/>
      <c r="V18" s="40" t="s">
        <v>186</v>
      </c>
      <c r="W18" s="48"/>
      <c r="X18" s="49"/>
      <c r="Y18" s="50">
        <f t="shared" si="1"/>
        <v>0</v>
      </c>
      <c r="Z18" s="15"/>
      <c r="AA18" s="305"/>
    </row>
    <row r="19" spans="1:27" ht="16.5" customHeight="1">
      <c r="A19" s="305"/>
      <c r="B19" s="18"/>
      <c r="C19" s="21"/>
      <c r="D19" s="19" t="s">
        <v>10</v>
      </c>
      <c r="E19" s="26" t="s">
        <v>0</v>
      </c>
      <c r="F19" s="17" t="s">
        <v>31</v>
      </c>
      <c r="H19" s="33" t="s">
        <v>81</v>
      </c>
      <c r="I19" s="399"/>
      <c r="J19" s="34" t="s">
        <v>463</v>
      </c>
      <c r="K19" s="38">
        <f aca="true" t="shared" si="2" ref="K19:N20">SUM(K14+P28)</f>
        <v>335000</v>
      </c>
      <c r="L19" s="38">
        <f t="shared" si="2"/>
        <v>325000</v>
      </c>
      <c r="M19" s="38">
        <f t="shared" si="2"/>
        <v>320000</v>
      </c>
      <c r="N19" s="38">
        <f t="shared" si="2"/>
        <v>315000</v>
      </c>
      <c r="O19" s="305"/>
      <c r="P19" s="305"/>
      <c r="Q19" s="305"/>
      <c r="R19" s="305"/>
      <c r="S19" s="305"/>
      <c r="T19" s="14"/>
      <c r="U19" s="300"/>
      <c r="V19" s="40" t="s">
        <v>82</v>
      </c>
      <c r="W19" s="48"/>
      <c r="X19" s="49"/>
      <c r="Y19" s="50">
        <f t="shared" si="1"/>
        <v>0</v>
      </c>
      <c r="Z19" s="15"/>
      <c r="AA19" s="305"/>
    </row>
    <row r="20" spans="1:27" ht="16.5" customHeight="1">
      <c r="A20" s="305"/>
      <c r="B20" s="18"/>
      <c r="C20" s="21"/>
      <c r="D20" s="21"/>
      <c r="E20" s="26" t="s">
        <v>0</v>
      </c>
      <c r="F20" s="17" t="s">
        <v>11</v>
      </c>
      <c r="H20" s="36"/>
      <c r="I20" s="122"/>
      <c r="J20" s="34" t="s">
        <v>157</v>
      </c>
      <c r="K20" s="38">
        <f t="shared" si="2"/>
        <v>415000</v>
      </c>
      <c r="L20" s="38">
        <f t="shared" si="2"/>
        <v>380000</v>
      </c>
      <c r="M20" s="38">
        <f t="shared" si="2"/>
        <v>355000</v>
      </c>
      <c r="N20" s="38">
        <f t="shared" si="2"/>
        <v>340000</v>
      </c>
      <c r="O20" s="305"/>
      <c r="P20" s="305"/>
      <c r="Q20" s="305"/>
      <c r="R20" s="305"/>
      <c r="S20" s="305"/>
      <c r="T20" s="14"/>
      <c r="U20" s="300"/>
      <c r="V20" s="40" t="s">
        <v>166</v>
      </c>
      <c r="W20" s="48"/>
      <c r="X20" s="49"/>
      <c r="Y20" s="50">
        <f t="shared" si="1"/>
        <v>0</v>
      </c>
      <c r="Z20" s="15"/>
      <c r="AA20" s="305"/>
    </row>
    <row r="21" spans="1:27" ht="16.5" customHeight="1">
      <c r="A21" s="305"/>
      <c r="B21" s="18"/>
      <c r="C21" s="21"/>
      <c r="D21" s="82" t="s">
        <v>159</v>
      </c>
      <c r="E21" s="26" t="s">
        <v>0</v>
      </c>
      <c r="F21" s="17" t="s">
        <v>88</v>
      </c>
      <c r="H21" s="386" t="s">
        <v>158</v>
      </c>
      <c r="I21" s="387"/>
      <c r="J21" s="387"/>
      <c r="K21" s="387"/>
      <c r="L21" s="387"/>
      <c r="M21" s="387"/>
      <c r="N21" s="388"/>
      <c r="O21" s="305"/>
      <c r="P21" s="305"/>
      <c r="Q21" s="305"/>
      <c r="R21" s="305"/>
      <c r="S21" s="305"/>
      <c r="T21" s="13"/>
      <c r="U21" s="300"/>
      <c r="V21" s="40" t="s">
        <v>83</v>
      </c>
      <c r="W21" s="51"/>
      <c r="X21" s="52"/>
      <c r="Y21" s="50">
        <f t="shared" si="1"/>
        <v>0</v>
      </c>
      <c r="Z21" s="15"/>
      <c r="AA21" s="305"/>
    </row>
    <row r="22" spans="1:27" ht="19.5" customHeight="1" thickBot="1">
      <c r="A22" s="305"/>
      <c r="B22" s="18"/>
      <c r="C22" s="21"/>
      <c r="D22" s="83" t="s">
        <v>89</v>
      </c>
      <c r="E22" s="26" t="s">
        <v>0</v>
      </c>
      <c r="F22" s="20" t="s">
        <v>90</v>
      </c>
      <c r="H22" s="304"/>
      <c r="I22" s="304"/>
      <c r="J22" s="304"/>
      <c r="K22" s="304"/>
      <c r="L22" s="304"/>
      <c r="M22" s="304"/>
      <c r="N22" s="304"/>
      <c r="O22" s="305"/>
      <c r="P22" s="305"/>
      <c r="Q22" s="305"/>
      <c r="R22" s="305"/>
      <c r="S22" s="305"/>
      <c r="T22" s="14"/>
      <c r="U22" s="300"/>
      <c r="V22" s="41" t="s">
        <v>84</v>
      </c>
      <c r="W22" s="51"/>
      <c r="X22" s="52"/>
      <c r="Y22" s="53">
        <f t="shared" si="1"/>
        <v>0</v>
      </c>
      <c r="Z22" s="15"/>
      <c r="AA22" s="305"/>
    </row>
    <row r="23" spans="1:27" ht="19.5" customHeight="1" thickBot="1" thickTop="1">
      <c r="A23" s="305"/>
      <c r="B23" s="18"/>
      <c r="C23" s="21"/>
      <c r="D23" s="19" t="s">
        <v>92</v>
      </c>
      <c r="E23" s="26" t="s">
        <v>0</v>
      </c>
      <c r="F23" s="17" t="s">
        <v>93</v>
      </c>
      <c r="H23" s="306" t="s">
        <v>616</v>
      </c>
      <c r="I23" s="73" t="s">
        <v>617</v>
      </c>
      <c r="J23" s="32" t="s">
        <v>193</v>
      </c>
      <c r="K23" s="111" t="s">
        <v>60</v>
      </c>
      <c r="L23" s="111" t="s">
        <v>61</v>
      </c>
      <c r="M23" s="111" t="s">
        <v>62</v>
      </c>
      <c r="N23" s="111" t="s">
        <v>63</v>
      </c>
      <c r="O23" s="305"/>
      <c r="P23" s="305"/>
      <c r="Q23" s="305"/>
      <c r="R23" s="305"/>
      <c r="S23" s="305"/>
      <c r="T23" s="14"/>
      <c r="U23" s="300"/>
      <c r="V23" s="77" t="s">
        <v>85</v>
      </c>
      <c r="W23" s="3"/>
      <c r="X23" s="2"/>
      <c r="Y23" s="8">
        <f>SUM(Y17:Y22)</f>
        <v>0</v>
      </c>
      <c r="Z23" s="15"/>
      <c r="AA23" s="305"/>
    </row>
    <row r="24" spans="1:27" ht="16.5" customHeight="1" thickBot="1" thickTop="1">
      <c r="A24" s="305"/>
      <c r="B24" s="18"/>
      <c r="C24" s="21"/>
      <c r="D24" s="19" t="s">
        <v>23</v>
      </c>
      <c r="E24" s="25">
        <v>0.6458333333333334</v>
      </c>
      <c r="F24" s="17" t="s">
        <v>498</v>
      </c>
      <c r="H24" s="93" t="s">
        <v>639</v>
      </c>
      <c r="I24" s="78" t="s">
        <v>640</v>
      </c>
      <c r="J24" s="34" t="s">
        <v>463</v>
      </c>
      <c r="K24" s="38">
        <f aca="true" t="shared" si="3" ref="K24:N25">SUM(K19+P31)</f>
        <v>370000</v>
      </c>
      <c r="L24" s="38">
        <f t="shared" si="3"/>
        <v>355000</v>
      </c>
      <c r="M24" s="38">
        <f t="shared" si="3"/>
        <v>345000</v>
      </c>
      <c r="N24" s="38">
        <f t="shared" si="3"/>
        <v>335000</v>
      </c>
      <c r="O24" s="305"/>
      <c r="P24" s="305"/>
      <c r="Q24" s="305"/>
      <c r="R24" s="305"/>
      <c r="S24" s="305"/>
      <c r="T24" s="14"/>
      <c r="U24" s="300"/>
      <c r="V24" s="44" t="s">
        <v>87</v>
      </c>
      <c r="W24" s="43"/>
      <c r="X24" s="43"/>
      <c r="Y24" s="43"/>
      <c r="Z24" s="15"/>
      <c r="AA24" s="305"/>
    </row>
    <row r="25" spans="1:27" ht="16.5" customHeight="1" thickTop="1">
      <c r="A25" s="305"/>
      <c r="B25" s="18"/>
      <c r="C25" s="21"/>
      <c r="D25" s="21"/>
      <c r="E25" s="27" t="s">
        <v>1</v>
      </c>
      <c r="F25" s="20" t="s">
        <v>27</v>
      </c>
      <c r="H25" s="307" t="s">
        <v>618</v>
      </c>
      <c r="I25" s="79" t="s">
        <v>641</v>
      </c>
      <c r="J25" s="34" t="s">
        <v>157</v>
      </c>
      <c r="K25" s="38">
        <f>SUM(K20+P32)</f>
        <v>480000</v>
      </c>
      <c r="L25" s="38">
        <f t="shared" si="3"/>
        <v>425000</v>
      </c>
      <c r="M25" s="38">
        <f t="shared" si="3"/>
        <v>400000</v>
      </c>
      <c r="N25" s="38">
        <f t="shared" si="3"/>
        <v>385000</v>
      </c>
      <c r="O25" s="305"/>
      <c r="P25" s="305"/>
      <c r="Q25" s="305"/>
      <c r="R25" s="305"/>
      <c r="S25" s="305"/>
      <c r="T25" s="14"/>
      <c r="U25" s="300"/>
      <c r="V25" s="135" t="s">
        <v>165</v>
      </c>
      <c r="W25" s="63"/>
      <c r="X25" s="64">
        <v>-150000</v>
      </c>
      <c r="Y25" s="65">
        <f aca="true" t="shared" si="4" ref="Y25:Y38">SUM(W25*X25)</f>
        <v>0</v>
      </c>
      <c r="Z25" s="15"/>
      <c r="AA25" s="305"/>
    </row>
    <row r="26" spans="1:27" ht="16.5" customHeight="1">
      <c r="A26" s="305"/>
      <c r="B26" s="18"/>
      <c r="C26" s="21"/>
      <c r="D26" s="23" t="s">
        <v>24</v>
      </c>
      <c r="E26" s="26" t="s">
        <v>0</v>
      </c>
      <c r="F26" s="17" t="s">
        <v>466</v>
      </c>
      <c r="H26" s="410" t="s">
        <v>91</v>
      </c>
      <c r="I26" s="410"/>
      <c r="J26" s="410"/>
      <c r="K26" s="410"/>
      <c r="L26" s="410"/>
      <c r="M26" s="410"/>
      <c r="N26" s="410"/>
      <c r="O26" s="305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300"/>
      <c r="V26" s="67"/>
      <c r="W26" s="54"/>
      <c r="X26" s="55"/>
      <c r="Y26" s="56">
        <f t="shared" si="4"/>
        <v>0</v>
      </c>
      <c r="Z26" s="15"/>
      <c r="AA26" s="305"/>
    </row>
    <row r="27" spans="1:27" ht="16.5" customHeight="1">
      <c r="A27" s="305"/>
      <c r="B27" s="18"/>
      <c r="C27" s="21"/>
      <c r="D27" s="28" t="s">
        <v>13</v>
      </c>
      <c r="E27" s="29" t="s">
        <v>14</v>
      </c>
      <c r="F27" s="104" t="s">
        <v>467</v>
      </c>
      <c r="H27" s="400" t="s">
        <v>191</v>
      </c>
      <c r="I27" s="401"/>
      <c r="J27" s="401"/>
      <c r="K27" s="401"/>
      <c r="L27" s="401"/>
      <c r="M27" s="401"/>
      <c r="N27" s="402"/>
      <c r="O27" s="305"/>
      <c r="P27" s="13"/>
      <c r="Q27" s="13"/>
      <c r="R27" s="13"/>
      <c r="S27" s="305"/>
      <c r="T27" s="14"/>
      <c r="U27" s="300"/>
      <c r="V27" s="263" t="s">
        <v>634</v>
      </c>
      <c r="W27" s="54"/>
      <c r="X27" s="55"/>
      <c r="Y27" s="56">
        <f t="shared" si="4"/>
        <v>0</v>
      </c>
      <c r="Z27" s="15"/>
      <c r="AA27" s="305"/>
    </row>
    <row r="28" spans="1:27" ht="16.5" customHeight="1">
      <c r="A28" s="305"/>
      <c r="B28" s="18"/>
      <c r="C28" s="21"/>
      <c r="D28" s="28" t="s">
        <v>15</v>
      </c>
      <c r="E28" s="80" t="s">
        <v>16</v>
      </c>
      <c r="F28" s="102" t="s">
        <v>468</v>
      </c>
      <c r="H28" s="403" t="s">
        <v>192</v>
      </c>
      <c r="I28" s="404"/>
      <c r="J28" s="404"/>
      <c r="K28" s="404"/>
      <c r="L28" s="404"/>
      <c r="M28" s="404"/>
      <c r="N28" s="405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300"/>
      <c r="V28" s="138" t="s">
        <v>602</v>
      </c>
      <c r="W28" s="54"/>
      <c r="X28" s="55">
        <v>19000</v>
      </c>
      <c r="Y28" s="56">
        <f t="shared" si="4"/>
        <v>0</v>
      </c>
      <c r="Z28" s="15"/>
      <c r="AA28" s="305"/>
    </row>
    <row r="29" spans="1:27" ht="16.5" customHeight="1">
      <c r="A29" s="305"/>
      <c r="B29" s="18"/>
      <c r="C29" s="21"/>
      <c r="D29" s="28" t="s">
        <v>17</v>
      </c>
      <c r="E29" s="81" t="s">
        <v>18</v>
      </c>
      <c r="F29" s="92" t="s">
        <v>98</v>
      </c>
      <c r="H29" s="406" t="s">
        <v>94</v>
      </c>
      <c r="I29" s="406"/>
      <c r="J29" s="406"/>
      <c r="K29" s="406"/>
      <c r="L29" s="406"/>
      <c r="M29" s="406"/>
      <c r="N29" s="406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300"/>
      <c r="V29" s="264" t="s">
        <v>549</v>
      </c>
      <c r="W29" s="54"/>
      <c r="X29" s="55"/>
      <c r="Y29" s="56">
        <f t="shared" si="4"/>
        <v>0</v>
      </c>
      <c r="Z29" s="15"/>
      <c r="AA29" s="305"/>
    </row>
    <row r="30" spans="1:27" ht="16.5" customHeight="1">
      <c r="A30" s="305"/>
      <c r="B30" s="18"/>
      <c r="C30" s="21"/>
      <c r="D30" s="28" t="s">
        <v>12</v>
      </c>
      <c r="E30" s="29" t="s">
        <v>19</v>
      </c>
      <c r="F30" s="101" t="s">
        <v>469</v>
      </c>
      <c r="H30" s="397" t="s">
        <v>95</v>
      </c>
      <c r="I30" s="397"/>
      <c r="J30" s="397"/>
      <c r="K30" s="397"/>
      <c r="L30" s="397"/>
      <c r="M30" s="397"/>
      <c r="N30" s="397"/>
      <c r="O30" s="305"/>
      <c r="P30" s="13"/>
      <c r="Q30" s="13"/>
      <c r="R30" s="13"/>
      <c r="S30" s="14"/>
      <c r="T30" s="305"/>
      <c r="U30" s="300"/>
      <c r="V30" s="66" t="s">
        <v>603</v>
      </c>
      <c r="W30" s="54"/>
      <c r="X30" s="55"/>
      <c r="Y30" s="56">
        <f t="shared" si="4"/>
        <v>0</v>
      </c>
      <c r="Z30" s="15"/>
      <c r="AA30" s="305"/>
    </row>
    <row r="31" spans="1:27" ht="16.5" customHeight="1">
      <c r="A31" s="305"/>
      <c r="B31" s="18"/>
      <c r="C31" s="21"/>
      <c r="D31" s="74" t="s">
        <v>99</v>
      </c>
      <c r="E31" s="75" t="s">
        <v>0</v>
      </c>
      <c r="F31" s="103" t="s">
        <v>100</v>
      </c>
      <c r="H31" s="391" t="s">
        <v>96</v>
      </c>
      <c r="I31" s="392"/>
      <c r="J31" s="392"/>
      <c r="K31" s="392"/>
      <c r="L31" s="392"/>
      <c r="M31" s="392"/>
      <c r="N31" s="393"/>
      <c r="O31" s="305"/>
      <c r="P31" s="13">
        <v>35000</v>
      </c>
      <c r="Q31" s="13">
        <v>30000</v>
      </c>
      <c r="R31" s="13">
        <v>25000</v>
      </c>
      <c r="S31" s="13">
        <v>20000</v>
      </c>
      <c r="T31" s="305"/>
      <c r="U31" s="300"/>
      <c r="V31" s="139"/>
      <c r="W31" s="54"/>
      <c r="X31" s="55"/>
      <c r="Y31" s="56">
        <f t="shared" si="4"/>
        <v>0</v>
      </c>
      <c r="Z31" s="15"/>
      <c r="AA31" s="305"/>
    </row>
    <row r="32" spans="1:27" ht="16.5" customHeight="1">
      <c r="A32" s="305"/>
      <c r="B32" s="68"/>
      <c r="C32" s="68"/>
      <c r="D32" s="69"/>
      <c r="E32" s="297">
        <v>0.7708333333333334</v>
      </c>
      <c r="F32" s="106" t="s">
        <v>58</v>
      </c>
      <c r="H32" s="394" t="s">
        <v>97</v>
      </c>
      <c r="I32" s="395"/>
      <c r="J32" s="395"/>
      <c r="K32" s="395"/>
      <c r="L32" s="395"/>
      <c r="M32" s="395"/>
      <c r="N32" s="396"/>
      <c r="O32" s="305"/>
      <c r="P32" s="13">
        <v>65000</v>
      </c>
      <c r="Q32" s="13">
        <v>45000</v>
      </c>
      <c r="R32" s="14">
        <v>45000</v>
      </c>
      <c r="S32" s="14">
        <v>45000</v>
      </c>
      <c r="T32" s="305"/>
      <c r="U32" s="300"/>
      <c r="V32" s="139" t="s">
        <v>635</v>
      </c>
      <c r="W32" s="54"/>
      <c r="X32" s="55">
        <v>5000</v>
      </c>
      <c r="Y32" s="56">
        <f t="shared" si="4"/>
        <v>0</v>
      </c>
      <c r="Z32" s="15"/>
      <c r="AA32" s="305"/>
    </row>
    <row r="33" spans="1:27" ht="16.5" customHeight="1" thickBot="1">
      <c r="A33" s="305"/>
      <c r="B33" s="68"/>
      <c r="C33" s="68"/>
      <c r="D33" s="69" t="s">
        <v>69</v>
      </c>
      <c r="E33" s="298" t="s">
        <v>70</v>
      </c>
      <c r="F33" s="299" t="s">
        <v>643</v>
      </c>
      <c r="H33" s="62"/>
      <c r="I33" s="62"/>
      <c r="J33" s="304"/>
      <c r="K33" s="304"/>
      <c r="L33" s="304"/>
      <c r="M33" s="304"/>
      <c r="N33" s="304"/>
      <c r="O33" s="12"/>
      <c r="P33" s="13"/>
      <c r="Q33" s="13"/>
      <c r="R33" s="14"/>
      <c r="S33" s="14"/>
      <c r="U33" s="300"/>
      <c r="V33" s="233" t="s">
        <v>622</v>
      </c>
      <c r="W33" s="54"/>
      <c r="X33" s="55"/>
      <c r="Y33" s="56">
        <f t="shared" si="4"/>
        <v>0</v>
      </c>
      <c r="Z33" s="15"/>
      <c r="AA33" s="305"/>
    </row>
    <row r="34" spans="1:27" ht="16.5" customHeight="1" thickTop="1">
      <c r="A34" s="305"/>
      <c r="B34" s="452" t="s">
        <v>499</v>
      </c>
      <c r="C34" s="453"/>
      <c r="D34" s="453"/>
      <c r="E34" s="453"/>
      <c r="F34" s="454"/>
      <c r="H34" s="330" t="s">
        <v>167</v>
      </c>
      <c r="I34" s="331"/>
      <c r="J34" s="332" t="s">
        <v>168</v>
      </c>
      <c r="K34" s="333"/>
      <c r="L34" s="333"/>
      <c r="M34" s="333"/>
      <c r="N34" s="334"/>
      <c r="O34" s="12"/>
      <c r="P34" s="13">
        <v>1</v>
      </c>
      <c r="Q34" s="13">
        <v>-5000</v>
      </c>
      <c r="R34" s="13">
        <v>-5000</v>
      </c>
      <c r="S34" s="14">
        <v>-5000</v>
      </c>
      <c r="T34" s="305"/>
      <c r="U34" s="312"/>
      <c r="V34" s="139"/>
      <c r="W34" s="54"/>
      <c r="X34" s="55"/>
      <c r="Y34" s="56">
        <f>SUM(W34*X34)</f>
        <v>0</v>
      </c>
      <c r="Z34" s="15"/>
      <c r="AA34" s="305"/>
    </row>
    <row r="35" spans="1:27" ht="16.5" customHeight="1">
      <c r="A35" s="305"/>
      <c r="B35" s="455"/>
      <c r="C35" s="456"/>
      <c r="D35" s="456"/>
      <c r="E35" s="456"/>
      <c r="F35" s="457"/>
      <c r="H35" s="352" t="s">
        <v>169</v>
      </c>
      <c r="I35" s="353"/>
      <c r="J35" s="327" t="s">
        <v>170</v>
      </c>
      <c r="K35" s="328"/>
      <c r="L35" s="328"/>
      <c r="M35" s="328"/>
      <c r="N35" s="329"/>
      <c r="O35" s="305"/>
      <c r="P35" s="13">
        <v>1</v>
      </c>
      <c r="Q35" s="13">
        <v>-30000</v>
      </c>
      <c r="R35" s="13">
        <v>-25000</v>
      </c>
      <c r="S35" s="14">
        <v>-15000</v>
      </c>
      <c r="T35" s="305"/>
      <c r="U35" s="312"/>
      <c r="V35" s="311" t="s">
        <v>628</v>
      </c>
      <c r="W35" s="54"/>
      <c r="X35" s="55">
        <v>5000</v>
      </c>
      <c r="Y35" s="56">
        <f>SUM(W35*X35)</f>
        <v>0</v>
      </c>
      <c r="Z35" s="15"/>
      <c r="AA35" s="305"/>
    </row>
    <row r="36" spans="1:27" ht="16.5" customHeight="1">
      <c r="A36" s="305"/>
      <c r="B36" s="70" t="s">
        <v>108</v>
      </c>
      <c r="C36" s="70" t="s">
        <v>77</v>
      </c>
      <c r="D36" s="71" t="s">
        <v>78</v>
      </c>
      <c r="E36" s="24">
        <v>0.3333333333333333</v>
      </c>
      <c r="F36" s="105" t="s">
        <v>501</v>
      </c>
      <c r="H36" s="352" t="s">
        <v>171</v>
      </c>
      <c r="I36" s="353"/>
      <c r="J36" s="379" t="s">
        <v>172</v>
      </c>
      <c r="K36" s="380"/>
      <c r="L36" s="380"/>
      <c r="M36" s="380"/>
      <c r="N36" s="381"/>
      <c r="O36" s="305"/>
      <c r="P36" s="13">
        <v>1</v>
      </c>
      <c r="Q36" s="13">
        <v>-10000</v>
      </c>
      <c r="R36" s="13">
        <v>-5000</v>
      </c>
      <c r="S36" s="13">
        <v>-5000</v>
      </c>
      <c r="T36" s="305"/>
      <c r="U36" s="312"/>
      <c r="V36" s="293"/>
      <c r="W36" s="54"/>
      <c r="X36" s="55"/>
      <c r="Y36" s="56">
        <f>SUM(W36*X36)</f>
        <v>0</v>
      </c>
      <c r="Z36" s="15"/>
      <c r="AA36" s="305"/>
    </row>
    <row r="37" spans="1:27" ht="16.5" customHeight="1">
      <c r="A37" s="305"/>
      <c r="B37" s="68"/>
      <c r="C37" s="68"/>
      <c r="D37" s="245" t="s">
        <v>110</v>
      </c>
      <c r="E37" s="195">
        <v>0.3958333333333333</v>
      </c>
      <c r="F37" s="196" t="s">
        <v>317</v>
      </c>
      <c r="H37" s="352" t="s">
        <v>173</v>
      </c>
      <c r="I37" s="353"/>
      <c r="J37" s="373" t="s">
        <v>174</v>
      </c>
      <c r="K37" s="374"/>
      <c r="L37" s="374"/>
      <c r="M37" s="374"/>
      <c r="N37" s="375"/>
      <c r="O37" s="305"/>
      <c r="P37" s="13">
        <v>1</v>
      </c>
      <c r="Q37" s="13">
        <v>-35000</v>
      </c>
      <c r="R37" s="14">
        <v>-20000</v>
      </c>
      <c r="S37" s="14">
        <v>-15000</v>
      </c>
      <c r="T37" s="305"/>
      <c r="U37" s="312"/>
      <c r="V37" s="293"/>
      <c r="W37" s="54"/>
      <c r="X37" s="55"/>
      <c r="Y37" s="56">
        <f>SUM(W37*X37)</f>
        <v>0</v>
      </c>
      <c r="Z37" s="15"/>
      <c r="AA37" s="305"/>
    </row>
    <row r="38" spans="1:27" ht="21" customHeight="1" thickBot="1">
      <c r="A38" s="305"/>
      <c r="B38" s="68"/>
      <c r="C38" s="68"/>
      <c r="D38" s="222"/>
      <c r="E38" s="31" t="s">
        <v>51</v>
      </c>
      <c r="F38" s="196" t="s">
        <v>322</v>
      </c>
      <c r="H38" s="368" t="s">
        <v>175</v>
      </c>
      <c r="I38" s="369"/>
      <c r="J38" s="327" t="s">
        <v>176</v>
      </c>
      <c r="K38" s="328"/>
      <c r="L38" s="328"/>
      <c r="M38" s="328"/>
      <c r="N38" s="329"/>
      <c r="O38" s="12"/>
      <c r="P38" s="13">
        <v>1</v>
      </c>
      <c r="Q38" s="13">
        <v>-15000</v>
      </c>
      <c r="R38" s="13">
        <v>-10000</v>
      </c>
      <c r="S38" s="13">
        <v>-10000</v>
      </c>
      <c r="T38" s="305"/>
      <c r="U38" s="300"/>
      <c r="V38" s="309"/>
      <c r="W38" s="137"/>
      <c r="X38" s="86"/>
      <c r="Y38" s="72">
        <f t="shared" si="4"/>
        <v>0</v>
      </c>
      <c r="Z38" s="15"/>
      <c r="AA38" s="305"/>
    </row>
    <row r="39" spans="1:27" ht="16.5" customHeight="1" thickBot="1" thickTop="1">
      <c r="A39" s="305"/>
      <c r="B39" s="68"/>
      <c r="C39" s="68"/>
      <c r="D39" s="21"/>
      <c r="E39" s="195">
        <v>0.4791666666666667</v>
      </c>
      <c r="F39" s="17" t="s">
        <v>625</v>
      </c>
      <c r="H39" s="350"/>
      <c r="I39" s="351"/>
      <c r="J39" s="327" t="s">
        <v>482</v>
      </c>
      <c r="K39" s="328"/>
      <c r="L39" s="328"/>
      <c r="M39" s="328"/>
      <c r="N39" s="329"/>
      <c r="O39" s="305"/>
      <c r="P39" s="13">
        <v>1</v>
      </c>
      <c r="Q39" s="13">
        <v>-55000</v>
      </c>
      <c r="R39" s="13">
        <v>-25000</v>
      </c>
      <c r="S39" s="13">
        <v>-15000</v>
      </c>
      <c r="T39" s="305"/>
      <c r="U39" s="376"/>
      <c r="V39" s="376"/>
      <c r="W39" s="376"/>
      <c r="X39" s="376"/>
      <c r="Y39" s="376"/>
      <c r="Z39" s="376"/>
      <c r="AA39" s="305"/>
    </row>
    <row r="40" spans="1:27" ht="16.5" customHeight="1" thickBot="1" thickTop="1">
      <c r="A40" s="305"/>
      <c r="B40" s="68"/>
      <c r="C40" s="68"/>
      <c r="D40" s="279" t="s">
        <v>585</v>
      </c>
      <c r="E40" s="31" t="s">
        <v>51</v>
      </c>
      <c r="F40" s="104" t="s">
        <v>586</v>
      </c>
      <c r="H40" s="335" t="s">
        <v>483</v>
      </c>
      <c r="I40" s="336"/>
      <c r="J40" s="327" t="s">
        <v>484</v>
      </c>
      <c r="K40" s="328"/>
      <c r="L40" s="328"/>
      <c r="M40" s="328"/>
      <c r="N40" s="329"/>
      <c r="O40" s="305"/>
      <c r="P40" s="305"/>
      <c r="Q40" s="305"/>
      <c r="R40" s="305"/>
      <c r="S40" s="305"/>
      <c r="T40" s="305"/>
      <c r="U40" s="300"/>
      <c r="V40" s="46" t="s">
        <v>102</v>
      </c>
      <c r="W40" s="389" t="s">
        <v>629</v>
      </c>
      <c r="X40" s="390"/>
      <c r="Y40" s="390"/>
      <c r="Z40" s="15"/>
      <c r="AA40" s="305"/>
    </row>
    <row r="41" spans="1:27" ht="16.5" customHeight="1" thickBot="1" thickTop="1">
      <c r="A41" s="305"/>
      <c r="B41" s="68"/>
      <c r="C41" s="68"/>
      <c r="D41" s="21"/>
      <c r="E41" s="195">
        <v>0.5208333333333334</v>
      </c>
      <c r="F41" s="17" t="s">
        <v>625</v>
      </c>
      <c r="H41" s="352" t="s">
        <v>644</v>
      </c>
      <c r="I41" s="353"/>
      <c r="J41" s="327" t="s">
        <v>179</v>
      </c>
      <c r="K41" s="328"/>
      <c r="L41" s="328"/>
      <c r="M41" s="328"/>
      <c r="N41" s="329"/>
      <c r="O41" s="305"/>
      <c r="P41" s="305"/>
      <c r="Q41" s="305"/>
      <c r="R41" s="305"/>
      <c r="S41" s="305"/>
      <c r="T41" s="305"/>
      <c r="U41" s="376"/>
      <c r="V41" s="376"/>
      <c r="W41" s="376"/>
      <c r="X41" s="376"/>
      <c r="Y41" s="376"/>
      <c r="Z41" s="376"/>
      <c r="AA41" s="305"/>
    </row>
    <row r="42" spans="1:27" ht="16.5" customHeight="1" thickBot="1" thickTop="1">
      <c r="A42" s="305"/>
      <c r="B42" s="68"/>
      <c r="C42" s="68"/>
      <c r="D42" s="69" t="s">
        <v>503</v>
      </c>
      <c r="E42" s="31" t="s">
        <v>51</v>
      </c>
      <c r="F42" s="106" t="s">
        <v>626</v>
      </c>
      <c r="H42" s="337"/>
      <c r="I42" s="338"/>
      <c r="J42" s="339" t="s">
        <v>486</v>
      </c>
      <c r="K42" s="340"/>
      <c r="L42" s="340"/>
      <c r="M42" s="340"/>
      <c r="N42" s="341"/>
      <c r="O42" s="305"/>
      <c r="P42" s="305"/>
      <c r="Q42" s="305"/>
      <c r="R42" s="305"/>
      <c r="S42" s="305"/>
      <c r="T42" s="305"/>
      <c r="U42" s="300"/>
      <c r="V42" s="47" t="s">
        <v>103</v>
      </c>
      <c r="W42" s="384">
        <f>SUM(Y23+Y25+Y26+Y31+Y32+Y33+Y38+Y27+Y28+Y29+Y30+Y34+Y35+Y36+Y37)</f>
        <v>0</v>
      </c>
      <c r="X42" s="385"/>
      <c r="Y42" s="385"/>
      <c r="Z42" s="15"/>
      <c r="AA42" s="305"/>
    </row>
    <row r="43" spans="1:27" ht="17.25" customHeight="1" thickBot="1" thickTop="1">
      <c r="A43" s="305"/>
      <c r="B43" s="68"/>
      <c r="C43" s="68"/>
      <c r="D43" s="69"/>
      <c r="E43" s="22" t="s">
        <v>51</v>
      </c>
      <c r="F43" s="114" t="s">
        <v>136</v>
      </c>
      <c r="H43" s="361" t="s">
        <v>487</v>
      </c>
      <c r="I43" s="362"/>
      <c r="J43" s="362"/>
      <c r="K43" s="362"/>
      <c r="L43" s="362"/>
      <c r="M43" s="362"/>
      <c r="N43" s="362"/>
      <c r="O43" s="305"/>
      <c r="T43" s="305"/>
      <c r="U43" s="305"/>
      <c r="V43" s="372" t="s">
        <v>104</v>
      </c>
      <c r="W43" s="372"/>
      <c r="X43" s="372"/>
      <c r="Y43" s="372"/>
      <c r="Z43" s="305"/>
      <c r="AA43" s="305"/>
    </row>
    <row r="44" spans="1:27" ht="16.5" customHeight="1" thickBot="1" thickTop="1">
      <c r="A44" s="305"/>
      <c r="B44" s="68"/>
      <c r="C44" s="130" t="s">
        <v>147</v>
      </c>
      <c r="D44" s="117" t="s">
        <v>144</v>
      </c>
      <c r="E44" s="24">
        <v>0.5833333333333334</v>
      </c>
      <c r="F44" s="131" t="s">
        <v>564</v>
      </c>
      <c r="H44" s="364"/>
      <c r="I44" s="364"/>
      <c r="J44" s="364"/>
      <c r="K44" s="364"/>
      <c r="L44" s="364"/>
      <c r="M44" s="364"/>
      <c r="N44" s="364"/>
      <c r="O44" s="305"/>
      <c r="P44" s="305"/>
      <c r="Q44" s="305"/>
      <c r="R44" s="305"/>
      <c r="S44" s="305"/>
      <c r="T44" s="305"/>
      <c r="U44" s="305"/>
      <c r="V44" s="377" t="s">
        <v>105</v>
      </c>
      <c r="W44" s="378"/>
      <c r="X44" s="378"/>
      <c r="Y44" s="378"/>
      <c r="Z44" s="15"/>
      <c r="AA44" s="305"/>
    </row>
    <row r="45" spans="1:27" ht="16.5" customHeight="1" thickTop="1">
      <c r="A45" s="305"/>
      <c r="B45" s="68"/>
      <c r="C45" s="68"/>
      <c r="D45" s="69" t="s">
        <v>137</v>
      </c>
      <c r="E45" s="24">
        <v>0.7291666666666666</v>
      </c>
      <c r="F45" s="114" t="s">
        <v>138</v>
      </c>
      <c r="H45" s="358" t="s">
        <v>488</v>
      </c>
      <c r="I45" s="359"/>
      <c r="J45" s="359"/>
      <c r="K45" s="359"/>
      <c r="L45" s="359"/>
      <c r="M45" s="359"/>
      <c r="N45" s="360"/>
      <c r="O45" s="305"/>
      <c r="P45" s="305"/>
      <c r="Q45" s="305"/>
      <c r="R45" s="305"/>
      <c r="S45" s="305"/>
      <c r="T45" s="305"/>
      <c r="U45" s="305"/>
      <c r="V45" s="370" t="s">
        <v>106</v>
      </c>
      <c r="W45" s="371"/>
      <c r="X45" s="371"/>
      <c r="Y45" s="371"/>
      <c r="Z45" s="15"/>
      <c r="AA45" s="305"/>
    </row>
    <row r="46" spans="1:27" ht="16.5" customHeight="1">
      <c r="A46" s="305"/>
      <c r="B46" s="68"/>
      <c r="C46" s="130" t="s">
        <v>148</v>
      </c>
      <c r="D46" s="232" t="s">
        <v>543</v>
      </c>
      <c r="E46" s="118">
        <v>0.6041666666666666</v>
      </c>
      <c r="F46" s="131" t="s">
        <v>564</v>
      </c>
      <c r="H46" s="324" t="s">
        <v>366</v>
      </c>
      <c r="I46" s="325"/>
      <c r="J46" s="325"/>
      <c r="K46" s="325"/>
      <c r="L46" s="325"/>
      <c r="M46" s="325"/>
      <c r="N46" s="326"/>
      <c r="O46" s="305"/>
      <c r="P46" s="305"/>
      <c r="Q46" s="305"/>
      <c r="R46" s="305"/>
      <c r="S46" s="305"/>
      <c r="T46" s="305"/>
      <c r="U46" s="305"/>
      <c r="V46" s="354" t="s">
        <v>107</v>
      </c>
      <c r="W46" s="355"/>
      <c r="X46" s="355"/>
      <c r="Y46" s="355"/>
      <c r="Z46" s="15"/>
      <c r="AA46" s="305"/>
    </row>
    <row r="47" spans="1:27" ht="16.5" customHeight="1">
      <c r="A47" s="305"/>
      <c r="B47" s="68"/>
      <c r="C47" s="68"/>
      <c r="D47" s="69" t="s">
        <v>137</v>
      </c>
      <c r="E47" s="118">
        <v>0.75</v>
      </c>
      <c r="F47" s="106" t="s">
        <v>569</v>
      </c>
      <c r="H47" s="365" t="s">
        <v>490</v>
      </c>
      <c r="I47" s="366"/>
      <c r="J47" s="366"/>
      <c r="K47" s="366"/>
      <c r="L47" s="366"/>
      <c r="M47" s="366"/>
      <c r="N47" s="367"/>
      <c r="O47" s="305"/>
      <c r="P47" s="305"/>
      <c r="Q47" s="305"/>
      <c r="R47" s="305"/>
      <c r="S47" s="305"/>
      <c r="T47" s="305"/>
      <c r="U47" s="305"/>
      <c r="V47" s="382" t="s">
        <v>109</v>
      </c>
      <c r="W47" s="383"/>
      <c r="X47" s="383"/>
      <c r="Y47" s="383"/>
      <c r="Z47" s="15"/>
      <c r="AA47" s="305"/>
    </row>
    <row r="48" spans="1:27" ht="16.5" customHeight="1">
      <c r="A48" s="305"/>
      <c r="B48" s="68"/>
      <c r="C48" s="130" t="s">
        <v>542</v>
      </c>
      <c r="D48" s="117" t="s">
        <v>145</v>
      </c>
      <c r="E48" s="24">
        <v>0.6458333333333334</v>
      </c>
      <c r="F48" s="131" t="s">
        <v>564</v>
      </c>
      <c r="H48" s="344" t="s">
        <v>491</v>
      </c>
      <c r="I48" s="345"/>
      <c r="J48" s="345"/>
      <c r="K48" s="345"/>
      <c r="L48" s="345"/>
      <c r="M48" s="345"/>
      <c r="N48" s="346"/>
      <c r="O48" s="305"/>
      <c r="P48" s="305"/>
      <c r="Q48" s="305"/>
      <c r="R48" s="305"/>
      <c r="S48" s="305"/>
      <c r="T48" s="305"/>
      <c r="U48" s="305"/>
      <c r="V48" s="356" t="s">
        <v>111</v>
      </c>
      <c r="W48" s="357"/>
      <c r="X48" s="357"/>
      <c r="Y48" s="357"/>
      <c r="Z48" s="15"/>
      <c r="AA48" s="305"/>
    </row>
    <row r="49" spans="1:27" ht="16.5" customHeight="1">
      <c r="A49" s="305"/>
      <c r="B49" s="68"/>
      <c r="C49" s="68"/>
      <c r="D49" s="69" t="s">
        <v>137</v>
      </c>
      <c r="E49" s="24">
        <v>0.7847222222222222</v>
      </c>
      <c r="F49" s="114" t="s">
        <v>138</v>
      </c>
      <c r="H49" s="324" t="s">
        <v>492</v>
      </c>
      <c r="I49" s="325"/>
      <c r="J49" s="325"/>
      <c r="K49" s="325"/>
      <c r="L49" s="325"/>
      <c r="M49" s="325"/>
      <c r="N49" s="326"/>
      <c r="O49" s="305"/>
      <c r="P49" s="305"/>
      <c r="Q49" s="305"/>
      <c r="R49" s="305"/>
      <c r="S49" s="305"/>
      <c r="T49" s="305"/>
      <c r="U49" s="305"/>
      <c r="V49" s="356" t="s">
        <v>112</v>
      </c>
      <c r="W49" s="357"/>
      <c r="X49" s="357"/>
      <c r="Y49" s="357"/>
      <c r="Z49" s="15"/>
      <c r="AA49" s="305"/>
    </row>
    <row r="50" spans="1:27" ht="16.5" customHeight="1" thickBot="1">
      <c r="A50" s="305"/>
      <c r="B50" s="126"/>
      <c r="C50" s="126"/>
      <c r="D50" s="127"/>
      <c r="E50" s="31" t="s">
        <v>51</v>
      </c>
      <c r="F50" s="115" t="s">
        <v>118</v>
      </c>
      <c r="H50" s="321" t="s">
        <v>645</v>
      </c>
      <c r="I50" s="322"/>
      <c r="J50" s="322"/>
      <c r="K50" s="322"/>
      <c r="L50" s="322"/>
      <c r="M50" s="322"/>
      <c r="N50" s="323"/>
      <c r="O50" s="305"/>
      <c r="P50" s="305"/>
      <c r="Q50" s="305"/>
      <c r="R50" s="305"/>
      <c r="S50" s="305"/>
      <c r="T50" s="305"/>
      <c r="U50" s="305"/>
      <c r="V50" s="356" t="s">
        <v>113</v>
      </c>
      <c r="W50" s="357"/>
      <c r="X50" s="357"/>
      <c r="Y50" s="357"/>
      <c r="Z50" s="15"/>
      <c r="AA50" s="305"/>
    </row>
    <row r="51" spans="1:26" ht="16.5" customHeight="1" thickTop="1">
      <c r="A51" s="305"/>
      <c r="B51" s="452" t="s">
        <v>143</v>
      </c>
      <c r="C51" s="453"/>
      <c r="D51" s="453"/>
      <c r="E51" s="453"/>
      <c r="F51" s="454"/>
      <c r="O51" s="305"/>
      <c r="P51" s="305"/>
      <c r="Q51" s="305"/>
      <c r="R51" s="305"/>
      <c r="S51" s="305"/>
      <c r="T51" s="305"/>
      <c r="U51" s="305"/>
      <c r="V51" s="356" t="s">
        <v>116</v>
      </c>
      <c r="W51" s="357"/>
      <c r="X51" s="357"/>
      <c r="Y51" s="357"/>
      <c r="Z51" s="15"/>
    </row>
    <row r="52" spans="1:26" ht="16.5" customHeight="1" thickBot="1">
      <c r="A52" s="305"/>
      <c r="B52" s="460" t="s">
        <v>119</v>
      </c>
      <c r="C52" s="460"/>
      <c r="D52" s="460"/>
      <c r="E52" s="460"/>
      <c r="F52" s="460"/>
      <c r="O52" s="305"/>
      <c r="P52" s="305"/>
      <c r="Q52" s="305"/>
      <c r="R52" s="305"/>
      <c r="S52" s="305"/>
      <c r="U52" s="305"/>
      <c r="V52" s="342" t="s">
        <v>117</v>
      </c>
      <c r="W52" s="343"/>
      <c r="X52" s="343"/>
      <c r="Y52" s="343"/>
      <c r="Z52" s="15"/>
    </row>
    <row r="53" spans="1:26" ht="16.5" customHeight="1" thickTop="1">
      <c r="A53" s="305"/>
      <c r="B53" s="420" t="s">
        <v>120</v>
      </c>
      <c r="C53" s="420"/>
      <c r="D53" s="420"/>
      <c r="E53" s="420"/>
      <c r="F53" s="420"/>
      <c r="O53" s="305"/>
      <c r="P53" s="305"/>
      <c r="Q53" s="305"/>
      <c r="R53" s="305"/>
      <c r="S53" s="305"/>
      <c r="U53" s="305"/>
      <c r="V53" s="305"/>
      <c r="W53" s="305"/>
      <c r="X53" s="305"/>
      <c r="Y53" s="305"/>
      <c r="Z53" s="305"/>
    </row>
    <row r="54" spans="1:19" ht="16.5" customHeight="1">
      <c r="A54" s="305"/>
      <c r="B54" s="420" t="s">
        <v>121</v>
      </c>
      <c r="C54" s="420"/>
      <c r="D54" s="420"/>
      <c r="E54" s="420"/>
      <c r="F54" s="420"/>
      <c r="O54" s="305"/>
      <c r="P54" s="305"/>
      <c r="Q54" s="305"/>
      <c r="R54" s="305"/>
      <c r="S54" s="305"/>
    </row>
    <row r="55" spans="1:19" ht="16.5" customHeight="1">
      <c r="A55" s="305"/>
      <c r="B55" s="420"/>
      <c r="C55" s="420"/>
      <c r="D55" s="420"/>
      <c r="E55" s="420"/>
      <c r="F55" s="420"/>
      <c r="O55" s="305"/>
      <c r="P55" s="305"/>
      <c r="Q55" s="305"/>
      <c r="R55" s="305"/>
      <c r="S55" s="305"/>
    </row>
    <row r="56" spans="1:19" ht="16.5" customHeight="1">
      <c r="A56" s="305"/>
      <c r="O56" s="305"/>
      <c r="P56" s="305"/>
      <c r="Q56" s="305"/>
      <c r="R56" s="305"/>
      <c r="S56" s="305"/>
    </row>
    <row r="57" spans="1:19" ht="16.5" customHeight="1">
      <c r="A57" s="305"/>
      <c r="O57" s="305"/>
      <c r="P57" s="305"/>
      <c r="Q57" s="305"/>
      <c r="R57" s="305"/>
      <c r="S57" s="305"/>
    </row>
    <row r="58" spans="1:19" ht="16.5" customHeight="1">
      <c r="A58" s="305"/>
      <c r="O58" s="305"/>
      <c r="P58" s="305"/>
      <c r="Q58" s="305"/>
      <c r="R58" s="305"/>
      <c r="S58" s="305"/>
    </row>
    <row r="59" ht="16.5" customHeight="1"/>
    <row r="60" ht="16.5" customHeight="1"/>
    <row r="61" ht="21.7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70" ht="16.5" customHeight="1"/>
    <row r="73" ht="16.5" customHeight="1"/>
    <row r="76" ht="16.5" customHeight="1"/>
    <row r="77" ht="17.25" customHeight="1"/>
    <row r="78" ht="19.5" customHeight="1"/>
    <row r="79" ht="16.5" customHeight="1"/>
    <row r="80" ht="16.5" customHeight="1"/>
    <row r="81" ht="21.75" customHeight="1"/>
    <row r="82" ht="19.5" customHeight="1"/>
    <row r="91" ht="16.5" customHeight="1"/>
    <row r="93" ht="21" customHeight="1"/>
    <row r="95" ht="18" customHeight="1"/>
    <row r="96" ht="16.5" customHeight="1"/>
    <row r="97" ht="21" customHeight="1"/>
    <row r="101" ht="16.5" customHeight="1"/>
    <row r="107" ht="16.5" customHeight="1"/>
    <row r="108" ht="16.5" customHeight="1"/>
    <row r="109" ht="16.5" customHeight="1"/>
    <row r="110" ht="16.5" customHeight="1"/>
    <row r="111" ht="21.75" customHeight="1"/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04">
    <mergeCell ref="B55:F55"/>
    <mergeCell ref="H44:N44"/>
    <mergeCell ref="V48:Y48"/>
    <mergeCell ref="H45:N45"/>
    <mergeCell ref="V49:Y49"/>
    <mergeCell ref="H46:N46"/>
    <mergeCell ref="B53:F53"/>
    <mergeCell ref="H47:N47"/>
    <mergeCell ref="V51:Y51"/>
    <mergeCell ref="B54:F54"/>
    <mergeCell ref="H43:N43"/>
    <mergeCell ref="V47:Y47"/>
    <mergeCell ref="B51:F51"/>
    <mergeCell ref="V52:Y52"/>
    <mergeCell ref="H49:N49"/>
    <mergeCell ref="B52:F52"/>
    <mergeCell ref="H41:I41"/>
    <mergeCell ref="J41:N41"/>
    <mergeCell ref="H48:N48"/>
    <mergeCell ref="H42:I42"/>
    <mergeCell ref="J42:N42"/>
    <mergeCell ref="V46:Y46"/>
    <mergeCell ref="J38:N38"/>
    <mergeCell ref="W42:Y42"/>
    <mergeCell ref="H50:N50"/>
    <mergeCell ref="V50:Y50"/>
    <mergeCell ref="H39:I39"/>
    <mergeCell ref="J39:N39"/>
    <mergeCell ref="V43:Y43"/>
    <mergeCell ref="H40:I40"/>
    <mergeCell ref="J40:N40"/>
    <mergeCell ref="V44:Y44"/>
    <mergeCell ref="J35:N35"/>
    <mergeCell ref="U39:Z39"/>
    <mergeCell ref="H36:I36"/>
    <mergeCell ref="J36:N36"/>
    <mergeCell ref="W40:Y40"/>
    <mergeCell ref="V45:Y45"/>
    <mergeCell ref="H37:I37"/>
    <mergeCell ref="J37:N37"/>
    <mergeCell ref="U41:Z41"/>
    <mergeCell ref="H38:I38"/>
    <mergeCell ref="H28:N28"/>
    <mergeCell ref="H29:N29"/>
    <mergeCell ref="B34:F34"/>
    <mergeCell ref="H30:N30"/>
    <mergeCell ref="B35:F35"/>
    <mergeCell ref="H31:N31"/>
    <mergeCell ref="H32:N32"/>
    <mergeCell ref="H34:I34"/>
    <mergeCell ref="J34:N34"/>
    <mergeCell ref="H35:I35"/>
    <mergeCell ref="H17:N17"/>
    <mergeCell ref="AB17:AE17"/>
    <mergeCell ref="I18:I19"/>
    <mergeCell ref="H21:N21"/>
    <mergeCell ref="H26:N26"/>
    <mergeCell ref="H27:N27"/>
    <mergeCell ref="W14:Z14"/>
    <mergeCell ref="AB14:AE14"/>
    <mergeCell ref="U15:Z15"/>
    <mergeCell ref="AB15:AE15"/>
    <mergeCell ref="H16:N16"/>
    <mergeCell ref="AB16:AE16"/>
    <mergeCell ref="H11:N11"/>
    <mergeCell ref="W11:Y11"/>
    <mergeCell ref="AB11:AE11"/>
    <mergeCell ref="D16:E16"/>
    <mergeCell ref="H12:N12"/>
    <mergeCell ref="W12:Y12"/>
    <mergeCell ref="AB12:AE12"/>
    <mergeCell ref="I13:I14"/>
    <mergeCell ref="U13:Z13"/>
    <mergeCell ref="AB13:AE13"/>
    <mergeCell ref="H9:N9"/>
    <mergeCell ref="W9:Y9"/>
    <mergeCell ref="AB9:AE9"/>
    <mergeCell ref="H10:N10"/>
    <mergeCell ref="W10:Y10"/>
    <mergeCell ref="AB10:AE10"/>
    <mergeCell ref="W6:Y6"/>
    <mergeCell ref="AB6:AE6"/>
    <mergeCell ref="I7:N7"/>
    <mergeCell ref="W7:Y7"/>
    <mergeCell ref="AB7:AE7"/>
    <mergeCell ref="H8:N8"/>
    <mergeCell ref="W8:Y8"/>
    <mergeCell ref="AB8:AE8"/>
    <mergeCell ref="AB3:AE3"/>
    <mergeCell ref="B4:F4"/>
    <mergeCell ref="I4:N4"/>
    <mergeCell ref="W4:Y4"/>
    <mergeCell ref="AB4:AE4"/>
    <mergeCell ref="H5:H6"/>
    <mergeCell ref="I5:N5"/>
    <mergeCell ref="W5:Y5"/>
    <mergeCell ref="AB5:AE5"/>
    <mergeCell ref="I6:N6"/>
    <mergeCell ref="B2:F2"/>
    <mergeCell ref="H2:N2"/>
    <mergeCell ref="U2:Z2"/>
    <mergeCell ref="B3:F3"/>
    <mergeCell ref="H3:N3"/>
    <mergeCell ref="U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G1">
      <selection activeCell="J30" sqref="J30:N30"/>
    </sheetView>
  </sheetViews>
  <sheetFormatPr defaultColWidth="9.140625" defaultRowHeight="15"/>
  <cols>
    <col min="1" max="1" width="2.7109375" style="211" customWidth="1"/>
    <col min="2" max="2" width="5.8515625" style="211" customWidth="1"/>
    <col min="3" max="3" width="6.140625" style="211" customWidth="1"/>
    <col min="4" max="4" width="11.7109375" style="211" customWidth="1"/>
    <col min="5" max="5" width="5.421875" style="211" customWidth="1"/>
    <col min="6" max="6" width="62.8515625" style="211" customWidth="1"/>
    <col min="7" max="7" width="3.421875" style="211" customWidth="1"/>
    <col min="8" max="8" width="11.140625" style="211" customWidth="1"/>
    <col min="9" max="9" width="22.00390625" style="211" customWidth="1"/>
    <col min="10" max="10" width="19.57421875" style="211" customWidth="1"/>
    <col min="11" max="14" width="9.8515625" style="211" customWidth="1"/>
    <col min="15" max="15" width="1.57421875" style="211" customWidth="1"/>
    <col min="16" max="20" width="10.57421875" style="211" hidden="1" customWidth="1"/>
    <col min="21" max="21" width="2.140625" style="211" customWidth="1"/>
    <col min="22" max="22" width="34.7109375" style="211" customWidth="1"/>
    <col min="23" max="24" width="9.421875" style="211" customWidth="1"/>
    <col min="25" max="25" width="35.421875" style="211" customWidth="1"/>
    <col min="26" max="26" width="2.00390625" style="211" customWidth="1"/>
    <col min="27" max="30" width="9.00390625" style="211" customWidth="1"/>
    <col min="31" max="31" width="10.28125" style="211" customWidth="1"/>
    <col min="32" max="16384" width="9.00390625" style="211" customWidth="1"/>
  </cols>
  <sheetData>
    <row r="1" spans="1:27" ht="15.75" customHeight="1" thickBo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9"/>
      <c r="Q1" s="9"/>
      <c r="R1" s="9"/>
      <c r="S1" s="9"/>
      <c r="T1" s="216"/>
      <c r="U1" s="216"/>
      <c r="V1" s="216"/>
      <c r="W1" s="216"/>
      <c r="X1" s="216"/>
      <c r="Y1" s="216"/>
      <c r="Z1" s="216"/>
      <c r="AA1" s="216"/>
    </row>
    <row r="2" spans="1:27" ht="21.75" customHeight="1" thickBot="1" thickTop="1">
      <c r="A2" s="216"/>
      <c r="B2" s="527" t="s">
        <v>448</v>
      </c>
      <c r="C2" s="527"/>
      <c r="D2" s="527"/>
      <c r="E2" s="527"/>
      <c r="F2" s="527"/>
      <c r="H2" s="446" t="s">
        <v>449</v>
      </c>
      <c r="I2" s="446"/>
      <c r="J2" s="446"/>
      <c r="K2" s="446"/>
      <c r="L2" s="446"/>
      <c r="M2" s="446"/>
      <c r="N2" s="446"/>
      <c r="U2" s="447" t="s">
        <v>188</v>
      </c>
      <c r="V2" s="448"/>
      <c r="W2" s="448"/>
      <c r="X2" s="448"/>
      <c r="Y2" s="448"/>
      <c r="Z2" s="449"/>
      <c r="AA2" s="216"/>
    </row>
    <row r="3" spans="1:31" ht="16.5" customHeight="1" thickBot="1" thickTop="1">
      <c r="A3" s="216"/>
      <c r="B3" s="528" t="s">
        <v>438</v>
      </c>
      <c r="C3" s="528"/>
      <c r="D3" s="528"/>
      <c r="E3" s="528"/>
      <c r="F3" s="528"/>
      <c r="H3" s="437" t="s">
        <v>33</v>
      </c>
      <c r="I3" s="437"/>
      <c r="J3" s="437"/>
      <c r="K3" s="437"/>
      <c r="L3" s="437"/>
      <c r="M3" s="437"/>
      <c r="N3" s="437"/>
      <c r="U3" s="438" t="s">
        <v>34</v>
      </c>
      <c r="V3" s="438"/>
      <c r="W3" s="438"/>
      <c r="X3" s="438"/>
      <c r="Y3" s="438"/>
      <c r="Z3" s="438"/>
      <c r="AA3" s="216"/>
      <c r="AB3" s="445"/>
      <c r="AC3" s="445"/>
      <c r="AD3" s="445"/>
      <c r="AE3" s="445"/>
    </row>
    <row r="4" spans="1:31" ht="16.5" customHeight="1" thickTop="1">
      <c r="A4" s="216"/>
      <c r="B4" s="116" t="s">
        <v>397</v>
      </c>
      <c r="C4" s="116" t="s">
        <v>398</v>
      </c>
      <c r="D4" s="116" t="s">
        <v>399</v>
      </c>
      <c r="E4" s="116" t="s">
        <v>400</v>
      </c>
      <c r="F4" s="221" t="s">
        <v>401</v>
      </c>
      <c r="H4" s="212" t="s">
        <v>36</v>
      </c>
      <c r="I4" s="440" t="s">
        <v>129</v>
      </c>
      <c r="J4" s="441"/>
      <c r="K4" s="441"/>
      <c r="L4" s="441"/>
      <c r="M4" s="441"/>
      <c r="N4" s="442"/>
      <c r="U4" s="210"/>
      <c r="V4" s="39" t="s">
        <v>37</v>
      </c>
      <c r="W4" s="443" t="s">
        <v>394</v>
      </c>
      <c r="X4" s="444"/>
      <c r="Y4" s="444"/>
      <c r="Z4" s="15"/>
      <c r="AA4" s="216"/>
      <c r="AB4" s="445"/>
      <c r="AC4" s="445"/>
      <c r="AD4" s="445"/>
      <c r="AE4" s="445"/>
    </row>
    <row r="5" spans="1:31" ht="16.5" customHeight="1">
      <c r="A5" s="216"/>
      <c r="B5" s="32" t="s">
        <v>402</v>
      </c>
      <c r="C5" s="32" t="s">
        <v>403</v>
      </c>
      <c r="D5" s="220" t="s">
        <v>404</v>
      </c>
      <c r="E5" s="16">
        <v>0.3333333333333333</v>
      </c>
      <c r="F5" s="214" t="s">
        <v>405</v>
      </c>
      <c r="H5" s="411" t="s">
        <v>43</v>
      </c>
      <c r="I5" s="426" t="s">
        <v>444</v>
      </c>
      <c r="J5" s="427"/>
      <c r="K5" s="427"/>
      <c r="L5" s="427"/>
      <c r="M5" s="427"/>
      <c r="N5" s="428"/>
      <c r="U5" s="210"/>
      <c r="V5" s="40" t="s">
        <v>44</v>
      </c>
      <c r="W5" s="429" t="s">
        <v>460</v>
      </c>
      <c r="X5" s="430"/>
      <c r="Y5" s="430"/>
      <c r="Z5" s="15"/>
      <c r="AA5" s="216"/>
      <c r="AB5" s="445"/>
      <c r="AC5" s="445"/>
      <c r="AD5" s="445"/>
      <c r="AE5" s="445"/>
    </row>
    <row r="6" spans="1:31" ht="16.5" customHeight="1">
      <c r="A6" s="216"/>
      <c r="B6" s="151"/>
      <c r="C6" s="151"/>
      <c r="D6" s="222" t="s">
        <v>441</v>
      </c>
      <c r="E6" s="16">
        <v>0.3680555555555556</v>
      </c>
      <c r="F6" s="215" t="s">
        <v>407</v>
      </c>
      <c r="H6" s="425"/>
      <c r="I6" s="529" t="s">
        <v>445</v>
      </c>
      <c r="J6" s="340"/>
      <c r="K6" s="340"/>
      <c r="L6" s="340"/>
      <c r="M6" s="340"/>
      <c r="N6" s="341"/>
      <c r="T6" s="216"/>
      <c r="U6" s="210"/>
      <c r="V6" s="40" t="s">
        <v>47</v>
      </c>
      <c r="W6" s="429" t="s">
        <v>131</v>
      </c>
      <c r="X6" s="430"/>
      <c r="Y6" s="430"/>
      <c r="Z6" s="15"/>
      <c r="AA6" s="216"/>
      <c r="AB6" s="376"/>
      <c r="AC6" s="376"/>
      <c r="AD6" s="376"/>
      <c r="AE6" s="376"/>
    </row>
    <row r="7" spans="1:31" ht="16.5" customHeight="1">
      <c r="A7" s="216"/>
      <c r="B7" s="151"/>
      <c r="C7" s="151"/>
      <c r="D7" s="153" t="s">
        <v>408</v>
      </c>
      <c r="E7" s="16">
        <v>0.5208333333333334</v>
      </c>
      <c r="F7" s="215" t="s">
        <v>146</v>
      </c>
      <c r="H7" s="213" t="s">
        <v>48</v>
      </c>
      <c r="I7" s="431" t="s">
        <v>446</v>
      </c>
      <c r="J7" s="432"/>
      <c r="K7" s="432"/>
      <c r="L7" s="432"/>
      <c r="M7" s="432"/>
      <c r="N7" s="433"/>
      <c r="T7" s="216"/>
      <c r="U7" s="210"/>
      <c r="V7" s="40" t="s">
        <v>49</v>
      </c>
      <c r="W7" s="429" t="s">
        <v>631</v>
      </c>
      <c r="X7" s="430"/>
      <c r="Y7" s="430"/>
      <c r="Z7" s="15"/>
      <c r="AA7" s="216"/>
      <c r="AB7" s="376"/>
      <c r="AC7" s="376"/>
      <c r="AD7" s="376"/>
      <c r="AE7" s="376"/>
    </row>
    <row r="8" spans="1:31" ht="16.5" customHeight="1">
      <c r="A8" s="216"/>
      <c r="B8" s="151"/>
      <c r="C8" s="151"/>
      <c r="D8" s="153"/>
      <c r="E8" s="22" t="s">
        <v>409</v>
      </c>
      <c r="F8" s="215" t="s">
        <v>442</v>
      </c>
      <c r="H8" s="420" t="s">
        <v>447</v>
      </c>
      <c r="I8" s="420"/>
      <c r="J8" s="420"/>
      <c r="K8" s="420"/>
      <c r="L8" s="420"/>
      <c r="M8" s="420"/>
      <c r="N8" s="420"/>
      <c r="T8" s="216"/>
      <c r="U8" s="210"/>
      <c r="V8" s="40" t="s">
        <v>160</v>
      </c>
      <c r="W8" s="415" t="s">
        <v>161</v>
      </c>
      <c r="X8" s="416"/>
      <c r="Y8" s="416"/>
      <c r="Z8" s="15"/>
      <c r="AA8" s="216"/>
      <c r="AB8" s="376"/>
      <c r="AC8" s="376"/>
      <c r="AD8" s="376"/>
      <c r="AE8" s="376"/>
    </row>
    <row r="9" spans="1:31" ht="16.5" customHeight="1">
      <c r="A9" s="216"/>
      <c r="B9" s="151"/>
      <c r="C9" s="151"/>
      <c r="D9" s="222" t="s">
        <v>410</v>
      </c>
      <c r="E9" s="16">
        <v>0.625</v>
      </c>
      <c r="F9" s="215" t="s">
        <v>411</v>
      </c>
      <c r="H9" s="420"/>
      <c r="I9" s="420"/>
      <c r="J9" s="420"/>
      <c r="K9" s="420"/>
      <c r="L9" s="420"/>
      <c r="M9" s="420"/>
      <c r="N9" s="420"/>
      <c r="T9" s="216"/>
      <c r="U9" s="210"/>
      <c r="V9" s="66" t="s">
        <v>162</v>
      </c>
      <c r="W9" s="423"/>
      <c r="X9" s="424"/>
      <c r="Y9" s="424"/>
      <c r="Z9" s="15"/>
      <c r="AA9" s="216"/>
      <c r="AB9" s="376"/>
      <c r="AC9" s="376"/>
      <c r="AD9" s="376"/>
      <c r="AE9" s="376"/>
    </row>
    <row r="10" spans="1:31" ht="16.5" customHeight="1">
      <c r="A10" s="216"/>
      <c r="B10" s="151"/>
      <c r="C10" s="151"/>
      <c r="D10" s="153" t="s">
        <v>412</v>
      </c>
      <c r="E10" s="16">
        <v>0.7916666666666666</v>
      </c>
      <c r="F10" s="215" t="s">
        <v>443</v>
      </c>
      <c r="H10" s="530" t="s">
        <v>450</v>
      </c>
      <c r="I10" s="530"/>
      <c r="J10" s="530"/>
      <c r="K10" s="530"/>
      <c r="L10" s="530"/>
      <c r="M10" s="530"/>
      <c r="N10" s="530"/>
      <c r="Q10" s="228" t="s">
        <v>451</v>
      </c>
      <c r="R10" s="228" t="s">
        <v>452</v>
      </c>
      <c r="S10" s="228" t="s">
        <v>453</v>
      </c>
      <c r="T10" s="228" t="s">
        <v>454</v>
      </c>
      <c r="U10" s="210"/>
      <c r="V10" s="40" t="s">
        <v>163</v>
      </c>
      <c r="W10" s="418" t="s">
        <v>461</v>
      </c>
      <c r="X10" s="419"/>
      <c r="Y10" s="419"/>
      <c r="Z10" s="15"/>
      <c r="AA10" s="216"/>
      <c r="AB10" s="445"/>
      <c r="AC10" s="445"/>
      <c r="AD10" s="445"/>
      <c r="AE10" s="445"/>
    </row>
    <row r="11" spans="1:31" ht="16.5" customHeight="1">
      <c r="A11" s="216"/>
      <c r="B11" s="151"/>
      <c r="C11" s="151"/>
      <c r="D11" s="153"/>
      <c r="E11" s="223">
        <v>0.8125</v>
      </c>
      <c r="F11" s="215" t="s">
        <v>413</v>
      </c>
      <c r="H11" s="212"/>
      <c r="I11" s="411" t="s">
        <v>59</v>
      </c>
      <c r="J11" s="32" t="s">
        <v>193</v>
      </c>
      <c r="K11" s="111" t="s">
        <v>60</v>
      </c>
      <c r="L11" s="111" t="s">
        <v>61</v>
      </c>
      <c r="M11" s="111" t="s">
        <v>62</v>
      </c>
      <c r="N11" s="111" t="s">
        <v>63</v>
      </c>
      <c r="Q11" s="228"/>
      <c r="R11" s="228"/>
      <c r="S11" s="228"/>
      <c r="U11" s="210"/>
      <c r="V11" s="134" t="s">
        <v>164</v>
      </c>
      <c r="W11" s="421" t="s">
        <v>642</v>
      </c>
      <c r="X11" s="422"/>
      <c r="Y11" s="422"/>
      <c r="Z11" s="15"/>
      <c r="AA11" s="216"/>
      <c r="AB11" s="445"/>
      <c r="AC11" s="445"/>
      <c r="AD11" s="445"/>
      <c r="AE11" s="445"/>
    </row>
    <row r="12" spans="1:31" ht="16.5" customHeight="1" thickBot="1">
      <c r="A12" s="216"/>
      <c r="B12" s="151"/>
      <c r="C12" s="151"/>
      <c r="D12" s="222" t="s">
        <v>416</v>
      </c>
      <c r="E12" s="22" t="s">
        <v>417</v>
      </c>
      <c r="F12" s="215" t="s">
        <v>418</v>
      </c>
      <c r="H12" s="33" t="s">
        <v>67</v>
      </c>
      <c r="I12" s="412"/>
      <c r="J12" s="34" t="s">
        <v>86</v>
      </c>
      <c r="K12" s="320">
        <v>290000</v>
      </c>
      <c r="L12" s="320">
        <f aca="true" t="shared" si="0" ref="L12:N13">SUM(K12+R18)</f>
        <v>285000</v>
      </c>
      <c r="M12" s="320">
        <f t="shared" si="0"/>
        <v>280000</v>
      </c>
      <c r="N12" s="320">
        <f t="shared" si="0"/>
        <v>275000</v>
      </c>
      <c r="Q12" s="228">
        <v>5000</v>
      </c>
      <c r="R12" s="228">
        <v>5000</v>
      </c>
      <c r="S12" s="228">
        <v>5000</v>
      </c>
      <c r="T12" s="5">
        <v>5000</v>
      </c>
      <c r="U12" s="210"/>
      <c r="V12" s="41" t="s">
        <v>57</v>
      </c>
      <c r="W12" s="476"/>
      <c r="X12" s="477"/>
      <c r="Y12" s="477"/>
      <c r="Z12" s="15"/>
      <c r="AA12" s="216"/>
      <c r="AB12" s="376"/>
      <c r="AC12" s="376"/>
      <c r="AD12" s="376"/>
      <c r="AE12" s="376"/>
    </row>
    <row r="13" spans="1:31" ht="16.5" customHeight="1" thickBot="1" thickTop="1">
      <c r="A13" s="216"/>
      <c r="B13" s="151"/>
      <c r="C13" s="151"/>
      <c r="D13" s="153" t="s">
        <v>414</v>
      </c>
      <c r="E13" s="156" t="s">
        <v>415</v>
      </c>
      <c r="F13" s="299" t="s">
        <v>643</v>
      </c>
      <c r="H13" s="36"/>
      <c r="I13" s="122"/>
      <c r="J13" s="34" t="s">
        <v>157</v>
      </c>
      <c r="K13" s="320">
        <v>325000</v>
      </c>
      <c r="L13" s="320">
        <f t="shared" si="0"/>
        <v>305000</v>
      </c>
      <c r="M13" s="320">
        <f t="shared" si="0"/>
        <v>295000</v>
      </c>
      <c r="N13" s="320">
        <f t="shared" si="0"/>
        <v>285000</v>
      </c>
      <c r="O13" s="229">
        <v>120000</v>
      </c>
      <c r="P13" s="229"/>
      <c r="Q13" s="228">
        <v>10000</v>
      </c>
      <c r="R13" s="228">
        <v>10000</v>
      </c>
      <c r="S13" s="228">
        <v>10000</v>
      </c>
      <c r="T13" s="230">
        <v>10000</v>
      </c>
      <c r="U13" s="376"/>
      <c r="V13" s="376"/>
      <c r="W13" s="376"/>
      <c r="X13" s="376"/>
      <c r="Y13" s="376"/>
      <c r="Z13" s="376"/>
      <c r="AA13" s="216"/>
      <c r="AB13" s="376"/>
      <c r="AC13" s="376"/>
      <c r="AD13" s="376"/>
      <c r="AE13" s="376"/>
    </row>
    <row r="14" spans="1:31" ht="16.5" customHeight="1" thickBot="1">
      <c r="A14" s="216"/>
      <c r="B14" s="543" t="s">
        <v>439</v>
      </c>
      <c r="C14" s="544"/>
      <c r="D14" s="544"/>
      <c r="E14" s="544"/>
      <c r="F14" s="545"/>
      <c r="H14" s="386" t="s">
        <v>158</v>
      </c>
      <c r="I14" s="387"/>
      <c r="J14" s="387"/>
      <c r="K14" s="387"/>
      <c r="L14" s="387"/>
      <c r="M14" s="387"/>
      <c r="N14" s="388"/>
      <c r="O14" s="229">
        <v>90000</v>
      </c>
      <c r="P14" s="229"/>
      <c r="Q14" s="228"/>
      <c r="R14" s="228"/>
      <c r="S14" s="228"/>
      <c r="T14" s="230"/>
      <c r="U14" s="210"/>
      <c r="V14" s="42" t="s">
        <v>68</v>
      </c>
      <c r="W14" s="413"/>
      <c r="X14" s="376"/>
      <c r="Y14" s="376"/>
      <c r="Z14" s="376"/>
      <c r="AA14" s="216"/>
      <c r="AB14" s="376"/>
      <c r="AC14" s="376"/>
      <c r="AD14" s="376"/>
      <c r="AE14" s="376"/>
    </row>
    <row r="15" spans="1:31" ht="16.5" customHeight="1" thickBot="1">
      <c r="A15" s="216"/>
      <c r="B15" s="217"/>
      <c r="C15" s="218"/>
      <c r="D15" s="218"/>
      <c r="E15" s="218"/>
      <c r="F15" s="219"/>
      <c r="H15" s="531"/>
      <c r="I15" s="531"/>
      <c r="J15" s="531"/>
      <c r="K15" s="531"/>
      <c r="L15" s="531"/>
      <c r="M15" s="531"/>
      <c r="N15" s="531"/>
      <c r="Q15" s="228">
        <v>25000</v>
      </c>
      <c r="R15" s="228">
        <v>20000</v>
      </c>
      <c r="S15" s="228">
        <v>20000</v>
      </c>
      <c r="T15" s="228">
        <v>20000</v>
      </c>
      <c r="U15" s="376"/>
      <c r="V15" s="376"/>
      <c r="W15" s="376"/>
      <c r="X15" s="376"/>
      <c r="Y15" s="376"/>
      <c r="Z15" s="376"/>
      <c r="AA15" s="216"/>
      <c r="AB15" s="445"/>
      <c r="AC15" s="445"/>
      <c r="AD15" s="445"/>
      <c r="AE15" s="445"/>
    </row>
    <row r="16" spans="1:31" ht="16.5" customHeight="1" thickTop="1">
      <c r="A16" s="216"/>
      <c r="B16" s="32" t="s">
        <v>419</v>
      </c>
      <c r="C16" s="32" t="s">
        <v>420</v>
      </c>
      <c r="D16" s="227" t="s">
        <v>421</v>
      </c>
      <c r="E16" s="195">
        <v>0.2916666666666667</v>
      </c>
      <c r="F16" s="224" t="s">
        <v>422</v>
      </c>
      <c r="H16" s="37"/>
      <c r="I16" s="398" t="s">
        <v>80</v>
      </c>
      <c r="J16" s="32" t="s">
        <v>193</v>
      </c>
      <c r="K16" s="111" t="s">
        <v>60</v>
      </c>
      <c r="L16" s="111" t="s">
        <v>61</v>
      </c>
      <c r="M16" s="111" t="s">
        <v>62</v>
      </c>
      <c r="N16" s="111" t="s">
        <v>63</v>
      </c>
      <c r="Q16" s="228">
        <v>50000</v>
      </c>
      <c r="R16" s="228">
        <v>40000</v>
      </c>
      <c r="S16" s="230">
        <v>35000</v>
      </c>
      <c r="T16" s="230">
        <v>35000</v>
      </c>
      <c r="U16" s="210"/>
      <c r="V16" s="39" t="s">
        <v>71</v>
      </c>
      <c r="W16" s="57" t="s">
        <v>72</v>
      </c>
      <c r="X16" s="57" t="s">
        <v>73</v>
      </c>
      <c r="Y16" s="58" t="s">
        <v>74</v>
      </c>
      <c r="Z16" s="15"/>
      <c r="AA16" s="216"/>
      <c r="AB16" s="445"/>
      <c r="AC16" s="445"/>
      <c r="AD16" s="445"/>
      <c r="AE16" s="445"/>
    </row>
    <row r="17" spans="1:31" ht="16.5" customHeight="1">
      <c r="A17" s="216"/>
      <c r="B17" s="151"/>
      <c r="C17" s="151"/>
      <c r="D17" s="222" t="s">
        <v>423</v>
      </c>
      <c r="E17" s="16">
        <v>0.3333333333333333</v>
      </c>
      <c r="F17" s="225" t="s">
        <v>424</v>
      </c>
      <c r="H17" s="33" t="s">
        <v>81</v>
      </c>
      <c r="I17" s="399"/>
      <c r="J17" s="34" t="s">
        <v>86</v>
      </c>
      <c r="K17" s="38">
        <f aca="true" t="shared" si="1" ref="K17:N18">SUM(K12+Q12)</f>
        <v>295000</v>
      </c>
      <c r="L17" s="38">
        <f t="shared" si="1"/>
        <v>290000</v>
      </c>
      <c r="M17" s="38">
        <f t="shared" si="1"/>
        <v>285000</v>
      </c>
      <c r="N17" s="38">
        <f t="shared" si="1"/>
        <v>280000</v>
      </c>
      <c r="Q17" s="228"/>
      <c r="R17" s="228"/>
      <c r="S17" s="230"/>
      <c r="T17" s="230"/>
      <c r="U17" s="210"/>
      <c r="V17" s="40" t="s">
        <v>75</v>
      </c>
      <c r="W17" s="48"/>
      <c r="X17" s="49"/>
      <c r="Y17" s="50">
        <f aca="true" t="shared" si="2" ref="Y17:Y22">SUM(W17*X17)</f>
        <v>0</v>
      </c>
      <c r="Z17" s="15"/>
      <c r="AA17" s="216"/>
      <c r="AB17" s="445"/>
      <c r="AC17" s="445"/>
      <c r="AD17" s="445"/>
      <c r="AE17" s="445"/>
    </row>
    <row r="18" spans="1:27" ht="16.5" customHeight="1">
      <c r="A18" s="216"/>
      <c r="B18" s="151"/>
      <c r="C18" s="151"/>
      <c r="D18" s="153"/>
      <c r="E18" s="22" t="s">
        <v>425</v>
      </c>
      <c r="F18" s="225" t="s">
        <v>426</v>
      </c>
      <c r="H18" s="36"/>
      <c r="I18" s="122"/>
      <c r="J18" s="34" t="s">
        <v>157</v>
      </c>
      <c r="K18" s="38">
        <f t="shared" si="1"/>
        <v>335000</v>
      </c>
      <c r="L18" s="38">
        <f t="shared" si="1"/>
        <v>315000</v>
      </c>
      <c r="M18" s="38">
        <f t="shared" si="1"/>
        <v>305000</v>
      </c>
      <c r="N18" s="38">
        <f t="shared" si="1"/>
        <v>295000</v>
      </c>
      <c r="O18" s="229">
        <v>140000</v>
      </c>
      <c r="P18" s="229"/>
      <c r="Q18" s="228">
        <v>1</v>
      </c>
      <c r="R18" s="228">
        <v>-5000</v>
      </c>
      <c r="S18" s="228">
        <v>-5000</v>
      </c>
      <c r="T18" s="230">
        <v>-5000</v>
      </c>
      <c r="U18" s="210"/>
      <c r="V18" s="40" t="s">
        <v>186</v>
      </c>
      <c r="W18" s="48"/>
      <c r="X18" s="49"/>
      <c r="Y18" s="50">
        <f t="shared" si="2"/>
        <v>0</v>
      </c>
      <c r="Z18" s="15"/>
      <c r="AA18" s="216"/>
    </row>
    <row r="19" spans="1:27" ht="16.5" customHeight="1">
      <c r="A19" s="216"/>
      <c r="B19" s="151"/>
      <c r="C19" s="151"/>
      <c r="D19" s="153" t="s">
        <v>427</v>
      </c>
      <c r="E19" s="195">
        <v>0.5416666666666666</v>
      </c>
      <c r="F19" s="225" t="s">
        <v>428</v>
      </c>
      <c r="H19" s="386" t="s">
        <v>158</v>
      </c>
      <c r="I19" s="387"/>
      <c r="J19" s="387"/>
      <c r="K19" s="387"/>
      <c r="L19" s="387"/>
      <c r="M19" s="387"/>
      <c r="N19" s="388"/>
      <c r="O19" s="229">
        <v>110000</v>
      </c>
      <c r="P19" s="229"/>
      <c r="Q19" s="228">
        <v>1</v>
      </c>
      <c r="R19" s="228">
        <v>-20000</v>
      </c>
      <c r="S19" s="228">
        <v>-10000</v>
      </c>
      <c r="T19" s="230">
        <v>-10000</v>
      </c>
      <c r="U19" s="210"/>
      <c r="V19" s="40" t="s">
        <v>82</v>
      </c>
      <c r="W19" s="48"/>
      <c r="X19" s="49"/>
      <c r="Y19" s="50">
        <f t="shared" si="2"/>
        <v>0</v>
      </c>
      <c r="Z19" s="15"/>
      <c r="AA19" s="216"/>
    </row>
    <row r="20" spans="1:27" ht="16.5" customHeight="1">
      <c r="A20" s="216"/>
      <c r="B20" s="151"/>
      <c r="C20" s="151"/>
      <c r="D20" s="153"/>
      <c r="E20" s="22" t="s">
        <v>429</v>
      </c>
      <c r="F20" s="225" t="s">
        <v>430</v>
      </c>
      <c r="H20" s="410"/>
      <c r="I20" s="410"/>
      <c r="J20" s="410"/>
      <c r="K20" s="410"/>
      <c r="L20" s="410"/>
      <c r="M20" s="410"/>
      <c r="N20" s="410"/>
      <c r="Q20" s="228"/>
      <c r="R20" s="228"/>
      <c r="S20" s="228"/>
      <c r="T20" s="228"/>
      <c r="U20" s="210"/>
      <c r="V20" s="40" t="s">
        <v>166</v>
      </c>
      <c r="W20" s="48"/>
      <c r="X20" s="49"/>
      <c r="Y20" s="50">
        <f t="shared" si="2"/>
        <v>0</v>
      </c>
      <c r="Z20" s="15"/>
      <c r="AA20" s="216"/>
    </row>
    <row r="21" spans="1:27" ht="16.5" customHeight="1">
      <c r="A21" s="216"/>
      <c r="B21" s="151"/>
      <c r="C21" s="151"/>
      <c r="D21" s="153" t="s">
        <v>431</v>
      </c>
      <c r="E21" s="195">
        <v>0.6041666666666666</v>
      </c>
      <c r="F21" s="225" t="s">
        <v>432</v>
      </c>
      <c r="H21" s="306" t="s">
        <v>616</v>
      </c>
      <c r="I21" s="73" t="s">
        <v>617</v>
      </c>
      <c r="J21" s="32" t="s">
        <v>193</v>
      </c>
      <c r="K21" s="111" t="s">
        <v>60</v>
      </c>
      <c r="L21" s="111" t="s">
        <v>61</v>
      </c>
      <c r="M21" s="111" t="s">
        <v>62</v>
      </c>
      <c r="N21" s="111" t="s">
        <v>63</v>
      </c>
      <c r="Q21" s="228"/>
      <c r="R21" s="228"/>
      <c r="S21" s="230"/>
      <c r="T21" s="230"/>
      <c r="U21" s="210"/>
      <c r="V21" s="40" t="s">
        <v>83</v>
      </c>
      <c r="W21" s="51"/>
      <c r="X21" s="52"/>
      <c r="Y21" s="50">
        <f t="shared" si="2"/>
        <v>0</v>
      </c>
      <c r="Z21" s="15"/>
      <c r="AA21" s="216"/>
    </row>
    <row r="22" spans="1:27" ht="19.5" customHeight="1" thickBot="1">
      <c r="A22" s="216"/>
      <c r="B22" s="151"/>
      <c r="C22" s="151"/>
      <c r="D22" s="222" t="s">
        <v>406</v>
      </c>
      <c r="E22" s="195">
        <v>0.6041666666666666</v>
      </c>
      <c r="F22" s="225" t="s">
        <v>433</v>
      </c>
      <c r="H22" s="93" t="s">
        <v>639</v>
      </c>
      <c r="I22" s="78" t="s">
        <v>640</v>
      </c>
      <c r="J22" s="34" t="s">
        <v>86</v>
      </c>
      <c r="K22" s="38">
        <f aca="true" t="shared" si="3" ref="K22:N23">SUM(K17+Q15)</f>
        <v>320000</v>
      </c>
      <c r="L22" s="38">
        <f t="shared" si="3"/>
        <v>310000</v>
      </c>
      <c r="M22" s="38">
        <f t="shared" si="3"/>
        <v>305000</v>
      </c>
      <c r="N22" s="38">
        <f t="shared" si="3"/>
        <v>300000</v>
      </c>
      <c r="Q22" s="228"/>
      <c r="R22" s="228"/>
      <c r="S22" s="228"/>
      <c r="T22" s="228"/>
      <c r="U22" s="210"/>
      <c r="V22" s="41" t="s">
        <v>84</v>
      </c>
      <c r="W22" s="51"/>
      <c r="X22" s="52"/>
      <c r="Y22" s="53">
        <f t="shared" si="2"/>
        <v>0</v>
      </c>
      <c r="Z22" s="15"/>
      <c r="AA22" s="216"/>
    </row>
    <row r="23" spans="1:27" ht="19.5" customHeight="1" thickBot="1" thickTop="1">
      <c r="A23" s="216"/>
      <c r="B23" s="151"/>
      <c r="C23" s="151"/>
      <c r="D23" s="153" t="s">
        <v>434</v>
      </c>
      <c r="E23" s="195">
        <v>0.75</v>
      </c>
      <c r="F23" s="225" t="s">
        <v>435</v>
      </c>
      <c r="H23" s="307" t="s">
        <v>618</v>
      </c>
      <c r="I23" s="79" t="s">
        <v>641</v>
      </c>
      <c r="J23" s="34" t="s">
        <v>157</v>
      </c>
      <c r="K23" s="38">
        <f t="shared" si="3"/>
        <v>385000</v>
      </c>
      <c r="L23" s="38">
        <f t="shared" si="3"/>
        <v>355000</v>
      </c>
      <c r="M23" s="38">
        <f t="shared" si="3"/>
        <v>340000</v>
      </c>
      <c r="N23" s="38">
        <f t="shared" si="3"/>
        <v>330000</v>
      </c>
      <c r="O23" s="229">
        <v>190000</v>
      </c>
      <c r="P23" s="229"/>
      <c r="Q23" s="228"/>
      <c r="R23" s="228"/>
      <c r="S23" s="228"/>
      <c r="T23" s="228"/>
      <c r="U23" s="210"/>
      <c r="V23" s="77" t="s">
        <v>85</v>
      </c>
      <c r="W23" s="3"/>
      <c r="X23" s="2"/>
      <c r="Y23" s="8">
        <f>SUM(Y17:Y22)</f>
        <v>0</v>
      </c>
      <c r="Z23" s="15"/>
      <c r="AA23" s="216"/>
    </row>
    <row r="24" spans="1:27" ht="16.5" customHeight="1" thickBot="1" thickTop="1">
      <c r="A24" s="216"/>
      <c r="B24" s="151"/>
      <c r="C24" s="151"/>
      <c r="D24" s="153"/>
      <c r="E24" s="226" t="s">
        <v>436</v>
      </c>
      <c r="F24" s="225" t="s">
        <v>437</v>
      </c>
      <c r="H24" s="536" t="s">
        <v>455</v>
      </c>
      <c r="I24" s="536"/>
      <c r="J24" s="536"/>
      <c r="K24" s="536"/>
      <c r="L24" s="536"/>
      <c r="M24" s="536"/>
      <c r="N24" s="536"/>
      <c r="U24" s="210"/>
      <c r="V24" s="44" t="s">
        <v>87</v>
      </c>
      <c r="W24" s="43"/>
      <c r="X24" s="43"/>
      <c r="Y24" s="43"/>
      <c r="Z24" s="15"/>
      <c r="AA24" s="216"/>
    </row>
    <row r="25" spans="1:27" ht="16.5" customHeight="1" thickTop="1">
      <c r="A25" s="216"/>
      <c r="B25" s="543" t="s">
        <v>440</v>
      </c>
      <c r="C25" s="544"/>
      <c r="D25" s="544"/>
      <c r="E25" s="544"/>
      <c r="F25" s="545"/>
      <c r="H25" s="537" t="s">
        <v>458</v>
      </c>
      <c r="I25" s="538"/>
      <c r="J25" s="538"/>
      <c r="K25" s="538"/>
      <c r="L25" s="538"/>
      <c r="M25" s="538"/>
      <c r="N25" s="539"/>
      <c r="U25" s="210"/>
      <c r="V25" s="135" t="s">
        <v>165</v>
      </c>
      <c r="W25" s="63"/>
      <c r="X25" s="64"/>
      <c r="Y25" s="65">
        <f aca="true" t="shared" si="4" ref="Y25:Y34">SUM(W25*X25)</f>
        <v>0</v>
      </c>
      <c r="Z25" s="15"/>
      <c r="AA25" s="216"/>
    </row>
    <row r="26" spans="1:27" ht="16.5" customHeight="1">
      <c r="A26" s="216"/>
      <c r="B26" s="525" t="s">
        <v>119</v>
      </c>
      <c r="C26" s="525"/>
      <c r="D26" s="525"/>
      <c r="E26" s="525"/>
      <c r="F26" s="525"/>
      <c r="H26" s="540" t="s">
        <v>459</v>
      </c>
      <c r="I26" s="541"/>
      <c r="J26" s="541"/>
      <c r="K26" s="541"/>
      <c r="L26" s="541"/>
      <c r="M26" s="541"/>
      <c r="N26" s="542"/>
      <c r="U26" s="210"/>
      <c r="V26" s="67"/>
      <c r="W26" s="54"/>
      <c r="X26" s="55"/>
      <c r="Y26" s="56">
        <f t="shared" si="4"/>
        <v>0</v>
      </c>
      <c r="Z26" s="15"/>
      <c r="AA26" s="216"/>
    </row>
    <row r="27" spans="1:27" ht="16.5" customHeight="1">
      <c r="A27" s="216"/>
      <c r="B27" s="526" t="s">
        <v>120</v>
      </c>
      <c r="C27" s="526"/>
      <c r="D27" s="526"/>
      <c r="E27" s="526"/>
      <c r="F27" s="526"/>
      <c r="H27" s="511" t="s">
        <v>456</v>
      </c>
      <c r="I27" s="511"/>
      <c r="J27" s="511"/>
      <c r="K27" s="511"/>
      <c r="L27" s="511"/>
      <c r="M27" s="511"/>
      <c r="N27" s="511"/>
      <c r="U27" s="210"/>
      <c r="V27" s="139"/>
      <c r="W27" s="54"/>
      <c r="X27" s="55"/>
      <c r="Y27" s="56">
        <f t="shared" si="4"/>
        <v>0</v>
      </c>
      <c r="Z27" s="15"/>
      <c r="AA27" s="216"/>
    </row>
    <row r="28" spans="1:27" ht="16.5" customHeight="1">
      <c r="A28" s="216"/>
      <c r="B28" s="526" t="s">
        <v>121</v>
      </c>
      <c r="C28" s="526"/>
      <c r="D28" s="526"/>
      <c r="E28" s="526"/>
      <c r="F28" s="526"/>
      <c r="H28" s="546" t="s">
        <v>457</v>
      </c>
      <c r="I28" s="546"/>
      <c r="J28" s="546"/>
      <c r="K28" s="546"/>
      <c r="L28" s="546"/>
      <c r="M28" s="546"/>
      <c r="N28" s="546"/>
      <c r="U28" s="210"/>
      <c r="V28" s="66"/>
      <c r="W28" s="54"/>
      <c r="X28" s="55"/>
      <c r="Y28" s="56">
        <f t="shared" si="4"/>
        <v>0</v>
      </c>
      <c r="Z28" s="15"/>
      <c r="AA28" s="216"/>
    </row>
    <row r="29" spans="1:27" ht="16.5" customHeight="1" thickBot="1">
      <c r="A29" s="216"/>
      <c r="H29" s="535"/>
      <c r="I29" s="535"/>
      <c r="J29" s="535"/>
      <c r="K29" s="535"/>
      <c r="L29" s="535"/>
      <c r="M29" s="535"/>
      <c r="N29" s="535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210"/>
      <c r="V29" s="138"/>
      <c r="W29" s="54"/>
      <c r="X29" s="55"/>
      <c r="Y29" s="56">
        <f t="shared" si="4"/>
        <v>0</v>
      </c>
      <c r="Z29" s="15"/>
      <c r="AA29" s="216"/>
    </row>
    <row r="30" spans="1:27" ht="16.5" customHeight="1" thickTop="1">
      <c r="A30" s="216"/>
      <c r="H30" s="330" t="s">
        <v>167</v>
      </c>
      <c r="I30" s="331"/>
      <c r="J30" s="332" t="s">
        <v>168</v>
      </c>
      <c r="K30" s="333"/>
      <c r="L30" s="333"/>
      <c r="M30" s="333"/>
      <c r="N30" s="334"/>
      <c r="O30" s="216"/>
      <c r="P30" s="13"/>
      <c r="Q30" s="13"/>
      <c r="R30" s="13"/>
      <c r="S30" s="14"/>
      <c r="T30" s="216"/>
      <c r="U30" s="210"/>
      <c r="V30" s="67"/>
      <c r="W30" s="136"/>
      <c r="X30" s="55"/>
      <c r="Y30" s="56">
        <f t="shared" si="4"/>
        <v>0</v>
      </c>
      <c r="Z30" s="15"/>
      <c r="AA30" s="216"/>
    </row>
    <row r="31" spans="1:27" ht="16.5" customHeight="1">
      <c r="A31" s="216"/>
      <c r="H31" s="352" t="s">
        <v>169</v>
      </c>
      <c r="I31" s="353"/>
      <c r="J31" s="327" t="s">
        <v>170</v>
      </c>
      <c r="K31" s="328"/>
      <c r="L31" s="328"/>
      <c r="M31" s="328"/>
      <c r="N31" s="329"/>
      <c r="O31" s="216"/>
      <c r="P31" s="13">
        <v>35000</v>
      </c>
      <c r="Q31" s="13">
        <v>30000</v>
      </c>
      <c r="R31" s="13">
        <v>25000</v>
      </c>
      <c r="S31" s="13">
        <v>20000</v>
      </c>
      <c r="T31" s="216"/>
      <c r="U31" s="210"/>
      <c r="V31" s="138"/>
      <c r="W31" s="54"/>
      <c r="X31" s="55"/>
      <c r="Y31" s="56">
        <f t="shared" si="4"/>
        <v>0</v>
      </c>
      <c r="Z31" s="15"/>
      <c r="AA31" s="216"/>
    </row>
    <row r="32" spans="1:27" ht="16.5" customHeight="1">
      <c r="A32" s="216"/>
      <c r="H32" s="352" t="s">
        <v>171</v>
      </c>
      <c r="I32" s="353"/>
      <c r="J32" s="379" t="s">
        <v>172</v>
      </c>
      <c r="K32" s="380"/>
      <c r="L32" s="380"/>
      <c r="M32" s="380"/>
      <c r="N32" s="381"/>
      <c r="O32" s="216"/>
      <c r="P32" s="13">
        <v>65000</v>
      </c>
      <c r="Q32" s="13">
        <v>45000</v>
      </c>
      <c r="R32" s="14">
        <v>45000</v>
      </c>
      <c r="S32" s="14">
        <v>45000</v>
      </c>
      <c r="T32" s="216"/>
      <c r="U32" s="210"/>
      <c r="V32" s="67"/>
      <c r="W32" s="54"/>
      <c r="X32" s="55"/>
      <c r="Y32" s="56">
        <f t="shared" si="4"/>
        <v>0</v>
      </c>
      <c r="Z32" s="15"/>
      <c r="AA32" s="216"/>
    </row>
    <row r="33" spans="1:27" ht="16.5" customHeight="1">
      <c r="A33" s="216"/>
      <c r="H33" s="352" t="s">
        <v>173</v>
      </c>
      <c r="I33" s="353"/>
      <c r="J33" s="532" t="s">
        <v>174</v>
      </c>
      <c r="K33" s="533"/>
      <c r="L33" s="533"/>
      <c r="M33" s="533"/>
      <c r="N33" s="534"/>
      <c r="O33" s="12"/>
      <c r="P33" s="13"/>
      <c r="Q33" s="13"/>
      <c r="R33" s="14"/>
      <c r="S33" s="14"/>
      <c r="U33" s="210"/>
      <c r="V33" s="67"/>
      <c r="W33" s="54"/>
      <c r="X33" s="55"/>
      <c r="Y33" s="56">
        <f t="shared" si="4"/>
        <v>0</v>
      </c>
      <c r="Z33" s="15"/>
      <c r="AA33" s="216"/>
    </row>
    <row r="34" spans="1:27" ht="16.5" customHeight="1" thickBot="1">
      <c r="A34" s="216"/>
      <c r="H34" s="368" t="s">
        <v>175</v>
      </c>
      <c r="I34" s="369"/>
      <c r="J34" s="327" t="s">
        <v>176</v>
      </c>
      <c r="K34" s="328"/>
      <c r="L34" s="328"/>
      <c r="M34" s="328"/>
      <c r="N34" s="329"/>
      <c r="O34" s="12"/>
      <c r="P34" s="13">
        <v>1</v>
      </c>
      <c r="Q34" s="13">
        <v>-5000</v>
      </c>
      <c r="R34" s="13">
        <v>-5000</v>
      </c>
      <c r="S34" s="14">
        <v>-5000</v>
      </c>
      <c r="T34" s="216"/>
      <c r="U34" s="210"/>
      <c r="V34" s="45"/>
      <c r="W34" s="137"/>
      <c r="X34" s="86"/>
      <c r="Y34" s="72">
        <f t="shared" si="4"/>
        <v>0</v>
      </c>
      <c r="Z34" s="15"/>
      <c r="AA34" s="216"/>
    </row>
    <row r="35" spans="1:27" ht="16.5" customHeight="1" thickBot="1" thickTop="1">
      <c r="A35" s="216"/>
      <c r="H35" s="350"/>
      <c r="I35" s="351"/>
      <c r="J35" s="327" t="s">
        <v>177</v>
      </c>
      <c r="K35" s="328"/>
      <c r="L35" s="328"/>
      <c r="M35" s="328"/>
      <c r="N35" s="329"/>
      <c r="O35" s="216"/>
      <c r="P35" s="13">
        <v>1</v>
      </c>
      <c r="Q35" s="13">
        <v>-30000</v>
      </c>
      <c r="R35" s="13">
        <v>-25000</v>
      </c>
      <c r="S35" s="14">
        <v>-15000</v>
      </c>
      <c r="T35" s="216"/>
      <c r="U35" s="376"/>
      <c r="V35" s="376"/>
      <c r="W35" s="376"/>
      <c r="X35" s="376"/>
      <c r="Y35" s="376"/>
      <c r="Z35" s="376"/>
      <c r="AA35" s="216"/>
    </row>
    <row r="36" spans="1:27" ht="16.5" customHeight="1" thickBot="1" thickTop="1">
      <c r="A36" s="216"/>
      <c r="H36" s="520" t="s">
        <v>187</v>
      </c>
      <c r="I36" s="521"/>
      <c r="J36" s="327" t="s">
        <v>178</v>
      </c>
      <c r="K36" s="328"/>
      <c r="L36" s="328"/>
      <c r="M36" s="328"/>
      <c r="N36" s="329"/>
      <c r="O36" s="216"/>
      <c r="P36" s="13">
        <v>1</v>
      </c>
      <c r="Q36" s="13">
        <v>-10000</v>
      </c>
      <c r="R36" s="13">
        <v>-5000</v>
      </c>
      <c r="S36" s="13">
        <v>-5000</v>
      </c>
      <c r="T36" s="216"/>
      <c r="U36" s="210"/>
      <c r="V36" s="46" t="s">
        <v>102</v>
      </c>
      <c r="W36" s="389" t="s">
        <v>462</v>
      </c>
      <c r="X36" s="390"/>
      <c r="Y36" s="390"/>
      <c r="Z36" s="15"/>
      <c r="AA36" s="216"/>
    </row>
    <row r="37" spans="1:27" ht="16.5" customHeight="1" thickBot="1" thickTop="1">
      <c r="A37" s="216"/>
      <c r="H37" s="352" t="s">
        <v>644</v>
      </c>
      <c r="I37" s="353"/>
      <c r="J37" s="327" t="s">
        <v>179</v>
      </c>
      <c r="K37" s="328"/>
      <c r="L37" s="328"/>
      <c r="M37" s="328"/>
      <c r="N37" s="329"/>
      <c r="O37" s="216"/>
      <c r="P37" s="13">
        <v>1</v>
      </c>
      <c r="Q37" s="13">
        <v>-35000</v>
      </c>
      <c r="R37" s="14">
        <v>-20000</v>
      </c>
      <c r="S37" s="14">
        <v>-15000</v>
      </c>
      <c r="T37" s="216"/>
      <c r="U37" s="376"/>
      <c r="V37" s="376"/>
      <c r="W37" s="376"/>
      <c r="X37" s="376"/>
      <c r="Y37" s="376"/>
      <c r="Z37" s="376"/>
      <c r="AA37" s="216"/>
    </row>
    <row r="38" spans="1:27" ht="21" customHeight="1" thickBot="1" thickTop="1">
      <c r="A38" s="216"/>
      <c r="H38" s="337"/>
      <c r="I38" s="338"/>
      <c r="J38" s="339" t="s">
        <v>180</v>
      </c>
      <c r="K38" s="340"/>
      <c r="L38" s="340"/>
      <c r="M38" s="340"/>
      <c r="N38" s="341"/>
      <c r="O38" s="12"/>
      <c r="P38" s="13">
        <v>1</v>
      </c>
      <c r="Q38" s="13">
        <v>-15000</v>
      </c>
      <c r="R38" s="13">
        <v>-10000</v>
      </c>
      <c r="S38" s="13">
        <v>-10000</v>
      </c>
      <c r="T38" s="216"/>
      <c r="U38" s="210"/>
      <c r="V38" s="47" t="s">
        <v>103</v>
      </c>
      <c r="W38" s="384">
        <f>SUM(Y23+Y25+Y26+Y31+Y32+Y33+Y34+Y27+Y28+Y29+Y30)</f>
        <v>0</v>
      </c>
      <c r="X38" s="385"/>
      <c r="Y38" s="385"/>
      <c r="Z38" s="15"/>
      <c r="AA38" s="216"/>
    </row>
    <row r="39" spans="1:27" ht="16.5" customHeight="1" thickBot="1" thickTop="1">
      <c r="A39" s="216"/>
      <c r="H39" s="361"/>
      <c r="I39" s="362"/>
      <c r="J39" s="362"/>
      <c r="K39" s="362"/>
      <c r="L39" s="362"/>
      <c r="M39" s="362"/>
      <c r="N39" s="362"/>
      <c r="O39" s="216"/>
      <c r="P39" s="13">
        <v>1</v>
      </c>
      <c r="Q39" s="13">
        <v>-55000</v>
      </c>
      <c r="R39" s="13">
        <v>-25000</v>
      </c>
      <c r="S39" s="13">
        <v>-15000</v>
      </c>
      <c r="T39" s="216"/>
      <c r="U39" s="216"/>
      <c r="V39" s="372"/>
      <c r="W39" s="372"/>
      <c r="X39" s="372"/>
      <c r="Y39" s="372"/>
      <c r="Z39" s="216"/>
      <c r="AA39" s="216"/>
    </row>
    <row r="40" spans="1:27" ht="16.5" customHeight="1" thickTop="1">
      <c r="A40" s="216"/>
      <c r="H40" s="364"/>
      <c r="I40" s="364"/>
      <c r="J40" s="364"/>
      <c r="K40" s="364"/>
      <c r="L40" s="364"/>
      <c r="M40" s="364"/>
      <c r="N40" s="364"/>
      <c r="O40" s="216"/>
      <c r="P40" s="216"/>
      <c r="Q40" s="216"/>
      <c r="R40" s="216"/>
      <c r="S40" s="216"/>
      <c r="T40" s="216"/>
      <c r="U40" s="216"/>
      <c r="V40" s="377" t="s">
        <v>105</v>
      </c>
      <c r="W40" s="378"/>
      <c r="X40" s="378"/>
      <c r="Y40" s="378"/>
      <c r="Z40" s="15"/>
      <c r="AA40" s="216"/>
    </row>
    <row r="41" spans="1:27" ht="16.5" customHeight="1">
      <c r="A41" s="216"/>
      <c r="O41" s="216"/>
      <c r="P41" s="216"/>
      <c r="Q41" s="216"/>
      <c r="R41" s="216"/>
      <c r="S41" s="216"/>
      <c r="T41" s="216"/>
      <c r="U41" s="216"/>
      <c r="V41" s="370" t="s">
        <v>106</v>
      </c>
      <c r="W41" s="371"/>
      <c r="X41" s="371"/>
      <c r="Y41" s="371"/>
      <c r="Z41" s="15"/>
      <c r="AA41" s="216"/>
    </row>
    <row r="42" spans="1:27" ht="16.5" customHeight="1">
      <c r="A42" s="216"/>
      <c r="O42" s="216"/>
      <c r="P42" s="216"/>
      <c r="Q42" s="216"/>
      <c r="R42" s="216"/>
      <c r="S42" s="216"/>
      <c r="T42" s="216"/>
      <c r="U42" s="216"/>
      <c r="V42" s="354" t="s">
        <v>107</v>
      </c>
      <c r="W42" s="355"/>
      <c r="X42" s="355"/>
      <c r="Y42" s="355"/>
      <c r="Z42" s="15"/>
      <c r="AA42" s="216"/>
    </row>
    <row r="43" spans="1:27" ht="17.25" customHeight="1">
      <c r="A43" s="216"/>
      <c r="O43" s="216"/>
      <c r="T43" s="216"/>
      <c r="U43" s="216"/>
      <c r="V43" s="382" t="s">
        <v>109</v>
      </c>
      <c r="W43" s="383"/>
      <c r="X43" s="383"/>
      <c r="Y43" s="383"/>
      <c r="Z43" s="15"/>
      <c r="AA43" s="216"/>
    </row>
    <row r="44" spans="1:27" ht="16.5" customHeight="1">
      <c r="A44" s="216"/>
      <c r="O44" s="216"/>
      <c r="P44" s="216"/>
      <c r="Q44" s="216"/>
      <c r="R44" s="216"/>
      <c r="S44" s="216"/>
      <c r="T44" s="216"/>
      <c r="U44" s="216"/>
      <c r="V44" s="356" t="s">
        <v>111</v>
      </c>
      <c r="W44" s="357"/>
      <c r="X44" s="357"/>
      <c r="Y44" s="357"/>
      <c r="Z44" s="15"/>
      <c r="AA44" s="216"/>
    </row>
    <row r="45" spans="1:27" ht="16.5" customHeight="1">
      <c r="A45" s="216"/>
      <c r="O45" s="216"/>
      <c r="P45" s="216"/>
      <c r="Q45" s="216"/>
      <c r="R45" s="216"/>
      <c r="S45" s="216"/>
      <c r="T45" s="216"/>
      <c r="U45" s="216"/>
      <c r="V45" s="356" t="s">
        <v>112</v>
      </c>
      <c r="W45" s="357"/>
      <c r="X45" s="357"/>
      <c r="Y45" s="357"/>
      <c r="Z45" s="15"/>
      <c r="AA45" s="216"/>
    </row>
    <row r="46" spans="1:27" ht="16.5" customHeight="1">
      <c r="A46" s="216"/>
      <c r="O46" s="216"/>
      <c r="P46" s="216"/>
      <c r="Q46" s="216"/>
      <c r="R46" s="216"/>
      <c r="S46" s="216"/>
      <c r="T46" s="216"/>
      <c r="U46" s="216"/>
      <c r="V46" s="356" t="s">
        <v>113</v>
      </c>
      <c r="W46" s="357"/>
      <c r="X46" s="357"/>
      <c r="Y46" s="357"/>
      <c r="Z46" s="15"/>
      <c r="AA46" s="216"/>
    </row>
    <row r="47" spans="1:27" ht="16.5" customHeight="1">
      <c r="A47" s="216"/>
      <c r="O47" s="216"/>
      <c r="P47" s="216"/>
      <c r="Q47" s="216"/>
      <c r="R47" s="216"/>
      <c r="S47" s="216"/>
      <c r="T47" s="216"/>
      <c r="U47" s="216"/>
      <c r="V47" s="356" t="s">
        <v>116</v>
      </c>
      <c r="W47" s="357"/>
      <c r="X47" s="357"/>
      <c r="Y47" s="357"/>
      <c r="Z47" s="15"/>
      <c r="AA47" s="216"/>
    </row>
    <row r="48" spans="1:27" ht="16.5" customHeight="1" thickBot="1">
      <c r="A48" s="216"/>
      <c r="O48" s="216"/>
      <c r="P48" s="216"/>
      <c r="Q48" s="216"/>
      <c r="R48" s="216"/>
      <c r="S48" s="216"/>
      <c r="T48" s="216"/>
      <c r="U48" s="216"/>
      <c r="V48" s="342" t="s">
        <v>117</v>
      </c>
      <c r="W48" s="343"/>
      <c r="X48" s="343"/>
      <c r="Y48" s="343"/>
      <c r="Z48" s="15"/>
      <c r="AA48" s="216"/>
    </row>
    <row r="49" spans="1:27" ht="16.5" customHeight="1" thickTop="1">
      <c r="A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</row>
    <row r="50" spans="1:27" ht="16.5" customHeight="1">
      <c r="A50" s="216"/>
      <c r="O50" s="216"/>
      <c r="P50" s="216"/>
      <c r="Q50" s="216"/>
      <c r="R50" s="216"/>
      <c r="S50" s="216"/>
      <c r="T50" s="216"/>
      <c r="AA50" s="216"/>
    </row>
    <row r="51" spans="1:20" ht="16.5" customHeight="1">
      <c r="A51" s="216"/>
      <c r="O51" s="216"/>
      <c r="P51" s="216"/>
      <c r="Q51" s="216"/>
      <c r="R51" s="216"/>
      <c r="S51" s="216"/>
      <c r="T51" s="216"/>
    </row>
    <row r="52" spans="1:19" ht="16.5" customHeight="1">
      <c r="A52" s="216"/>
      <c r="O52" s="216"/>
      <c r="P52" s="216"/>
      <c r="Q52" s="216"/>
      <c r="R52" s="216"/>
      <c r="S52" s="216"/>
    </row>
    <row r="53" spans="1:19" ht="16.5" customHeight="1">
      <c r="A53" s="216"/>
      <c r="O53" s="216"/>
      <c r="P53" s="216"/>
      <c r="Q53" s="216"/>
      <c r="R53" s="216"/>
      <c r="S53" s="216"/>
    </row>
    <row r="54" spans="1:19" ht="16.5" customHeight="1">
      <c r="A54" s="216"/>
      <c r="O54" s="216"/>
      <c r="P54" s="216"/>
      <c r="Q54" s="216"/>
      <c r="R54" s="216"/>
      <c r="S54" s="216"/>
    </row>
    <row r="55" spans="1:19" ht="16.5" customHeight="1">
      <c r="A55" s="216"/>
      <c r="O55" s="216"/>
      <c r="P55" s="216"/>
      <c r="Q55" s="216"/>
      <c r="R55" s="216"/>
      <c r="S55" s="216"/>
    </row>
    <row r="56" spans="1:19" ht="16.5" customHeight="1">
      <c r="A56" s="216"/>
      <c r="O56" s="216"/>
      <c r="P56" s="216"/>
      <c r="Q56" s="216"/>
      <c r="R56" s="216"/>
      <c r="S56" s="216"/>
    </row>
    <row r="57" spans="1:19" ht="16.5" customHeight="1">
      <c r="A57" s="216"/>
      <c r="O57" s="216"/>
      <c r="P57" s="216"/>
      <c r="Q57" s="216"/>
      <c r="R57" s="216"/>
      <c r="S57" s="216"/>
    </row>
    <row r="58" spans="1:19" ht="16.5" customHeight="1">
      <c r="A58" s="216"/>
      <c r="O58" s="216"/>
      <c r="P58" s="216"/>
      <c r="Q58" s="216"/>
      <c r="R58" s="216"/>
      <c r="S58" s="216"/>
    </row>
    <row r="59" ht="16.5" customHeight="1"/>
    <row r="60" ht="16.5" customHeight="1"/>
    <row r="61" ht="21.7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73" ht="16.5" customHeight="1"/>
    <row r="76" ht="16.5" customHeight="1"/>
    <row r="77" ht="17.25" customHeight="1"/>
    <row r="78" ht="19.5" customHeight="1"/>
    <row r="79" ht="16.5" customHeight="1"/>
    <row r="80" ht="16.5" customHeight="1"/>
    <row r="81" ht="21.75" customHeight="1"/>
    <row r="82" ht="19.5" customHeight="1"/>
    <row r="87" ht="16.5" customHeight="1"/>
    <row r="93" ht="21" customHeight="1"/>
    <row r="95" ht="18" customHeight="1"/>
    <row r="96" ht="16.5" customHeight="1"/>
    <row r="97" ht="21" customHeight="1"/>
    <row r="101" ht="16.5" customHeight="1"/>
    <row r="107" ht="16.5" customHeight="1"/>
    <row r="108" ht="16.5" customHeight="1"/>
    <row r="109" ht="16.5" customHeight="1"/>
    <row r="110" ht="16.5" customHeight="1"/>
    <row r="111" ht="21.75" customHeight="1"/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92">
    <mergeCell ref="V41:Y41"/>
    <mergeCell ref="B14:F14"/>
    <mergeCell ref="B25:F25"/>
    <mergeCell ref="B26:F26"/>
    <mergeCell ref="B27:F27"/>
    <mergeCell ref="B28:F28"/>
    <mergeCell ref="H20:N20"/>
    <mergeCell ref="H27:N27"/>
    <mergeCell ref="H28:N28"/>
    <mergeCell ref="H14:N14"/>
    <mergeCell ref="V42:Y42"/>
    <mergeCell ref="V46:Y46"/>
    <mergeCell ref="V47:Y47"/>
    <mergeCell ref="V39:Y39"/>
    <mergeCell ref="V48:Y48"/>
    <mergeCell ref="H39:N39"/>
    <mergeCell ref="V43:Y43"/>
    <mergeCell ref="H40:N40"/>
    <mergeCell ref="V44:Y44"/>
    <mergeCell ref="V45:Y45"/>
    <mergeCell ref="H36:I36"/>
    <mergeCell ref="J36:N36"/>
    <mergeCell ref="V40:Y40"/>
    <mergeCell ref="H37:I37"/>
    <mergeCell ref="J37:N37"/>
    <mergeCell ref="U37:Z37"/>
    <mergeCell ref="W36:Y36"/>
    <mergeCell ref="H38:I38"/>
    <mergeCell ref="J38:N38"/>
    <mergeCell ref="H34:I34"/>
    <mergeCell ref="J34:N34"/>
    <mergeCell ref="W38:Y38"/>
    <mergeCell ref="H35:I35"/>
    <mergeCell ref="J35:N35"/>
    <mergeCell ref="H31:I31"/>
    <mergeCell ref="J31:N31"/>
    <mergeCell ref="U35:Z35"/>
    <mergeCell ref="H32:I32"/>
    <mergeCell ref="J32:N32"/>
    <mergeCell ref="H33:I33"/>
    <mergeCell ref="J33:N33"/>
    <mergeCell ref="H29:N29"/>
    <mergeCell ref="H30:I30"/>
    <mergeCell ref="J30:N30"/>
    <mergeCell ref="H19:N19"/>
    <mergeCell ref="H24:N24"/>
    <mergeCell ref="H25:N25"/>
    <mergeCell ref="H26:N26"/>
    <mergeCell ref="AB16:AE16"/>
    <mergeCell ref="H15:N15"/>
    <mergeCell ref="AB17:AE17"/>
    <mergeCell ref="I16:I17"/>
    <mergeCell ref="I11:I12"/>
    <mergeCell ref="U13:Z13"/>
    <mergeCell ref="AB13:AE13"/>
    <mergeCell ref="W14:Z14"/>
    <mergeCell ref="AB14:AE14"/>
    <mergeCell ref="U15:Z15"/>
    <mergeCell ref="AB15:AE15"/>
    <mergeCell ref="H9:N9"/>
    <mergeCell ref="W11:Y11"/>
    <mergeCell ref="AB11:AE11"/>
    <mergeCell ref="H10:N10"/>
    <mergeCell ref="W12:Y12"/>
    <mergeCell ref="AB12:AE12"/>
    <mergeCell ref="W9:Y9"/>
    <mergeCell ref="AB9:AE9"/>
    <mergeCell ref="H8:N8"/>
    <mergeCell ref="W10:Y10"/>
    <mergeCell ref="AB10:AE10"/>
    <mergeCell ref="W6:Y6"/>
    <mergeCell ref="AB6:AE6"/>
    <mergeCell ref="I7:N7"/>
    <mergeCell ref="W7:Y7"/>
    <mergeCell ref="AB7:AE7"/>
    <mergeCell ref="W8:Y8"/>
    <mergeCell ref="AB8:AE8"/>
    <mergeCell ref="AB3:AE3"/>
    <mergeCell ref="I4:N4"/>
    <mergeCell ref="W4:Y4"/>
    <mergeCell ref="AB4:AE4"/>
    <mergeCell ref="H5:H6"/>
    <mergeCell ref="I5:N5"/>
    <mergeCell ref="W5:Y5"/>
    <mergeCell ref="AB5:AE5"/>
    <mergeCell ref="I6:N6"/>
    <mergeCell ref="B2:F2"/>
    <mergeCell ref="H2:N2"/>
    <mergeCell ref="U2:Z2"/>
    <mergeCell ref="B3:F3"/>
    <mergeCell ref="H3:N3"/>
    <mergeCell ref="U3:Z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김성무</cp:lastModifiedBy>
  <cp:lastPrinted>2013-04-24T10:32:45Z</cp:lastPrinted>
  <dcterms:created xsi:type="dcterms:W3CDTF">2009-05-11T02:07:33Z</dcterms:created>
  <dcterms:modified xsi:type="dcterms:W3CDTF">2019-03-20T01:05:07Z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